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cmedu-my.sharepoint.com/personal/doanducqui_hcm_edu_vn/Documents/00 Q2/00 New struc/nCoV/"/>
    </mc:Choice>
  </mc:AlternateContent>
  <xr:revisionPtr revIDLastSave="22" documentId="8_{7F94486B-1271-4EAB-9D3A-D712F795208B}" xr6:coauthVersionLast="45" xr6:coauthVersionMax="45" xr10:uidLastSave="{D734C8CB-0A15-4296-99EA-C99B027BE2D8}"/>
  <bookViews>
    <workbookView xWindow="-108" yWindow="-108" windowWidth="23256" windowHeight="12576" activeTab="1" xr2:uid="{2E4841FB-B935-4911-A993-4121A722B700}"/>
  </bookViews>
  <sheets>
    <sheet name="DM_DonVI" sheetId="3" r:id="rId1"/>
    <sheet name="Mẫu Trường MN" sheetId="1" r:id="rId2"/>
    <sheet name="Mẫu Nhóm Trẻ - Lớp MG" sheetId="7" r:id="rId3"/>
    <sheet name="Mẫu Tiểu học-THCS" sheetId="5" r:id="rId4"/>
    <sheet name="TMP" sheetId="2" state="hidden" r:id="rId5"/>
  </sheets>
  <definedNames>
    <definedName name="_xlnm._FilterDatabase" localSheetId="0" hidden="1">DM_DonVI!$A$1:$E$179</definedName>
    <definedName name="_xlnm.Print_Area" localSheetId="2">'Mẫu Nhóm Trẻ - Lớp MG'!$A$1:$D$20</definedName>
    <definedName name="_xlnm.Print_Area" localSheetId="3">'Mẫu Tiểu học-THCS'!$A$1:$D$20</definedName>
    <definedName name="_xlnm.Print_Area" localSheetId="1">'Mẫu Trường MN'!$A$1:$D$20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5" l="1"/>
  <c r="D6" i="5"/>
  <c r="D18" i="7"/>
  <c r="D17" i="7"/>
  <c r="D16" i="7"/>
  <c r="D15" i="7"/>
  <c r="D14" i="7"/>
  <c r="D13" i="7"/>
  <c r="D12" i="7"/>
  <c r="D11" i="7"/>
  <c r="D10" i="7"/>
  <c r="D9" i="7"/>
  <c r="D6" i="7"/>
  <c r="A2" i="7"/>
  <c r="D18" i="5"/>
  <c r="D17" i="5"/>
  <c r="D16" i="5"/>
  <c r="D15" i="5"/>
  <c r="D14" i="5"/>
  <c r="D13" i="5"/>
  <c r="D12" i="5"/>
  <c r="D11" i="5"/>
  <c r="D9" i="5"/>
  <c r="A2" i="5"/>
  <c r="D18" i="1"/>
  <c r="D17" i="1"/>
  <c r="D16" i="1"/>
  <c r="D15" i="1"/>
  <c r="D14" i="1"/>
  <c r="D13" i="1"/>
  <c r="D12" i="1"/>
  <c r="D10" i="1"/>
  <c r="D9" i="1"/>
  <c r="D11" i="1"/>
  <c r="A2" i="1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2" i="3"/>
  <c r="D19" i="5" l="1"/>
  <c r="D20" i="5" s="1"/>
  <c r="C20" i="5" s="1"/>
  <c r="D19" i="7"/>
  <c r="D20" i="7" s="1"/>
  <c r="C20" i="7" s="1"/>
  <c r="D19" i="1"/>
  <c r="D20" i="1" s="1"/>
  <c r="C20" i="1" s="1"/>
  <c r="D6" i="1"/>
</calcChain>
</file>

<file path=xl/sharedStrings.xml><?xml version="1.0" encoding="utf-8"?>
<sst xmlns="http://schemas.openxmlformats.org/spreadsheetml/2006/main" count="884" uniqueCount="326">
  <si>
    <t>PHÒNG GIÁO DỤC VÀ ĐÀO TẠO QUẬN 2</t>
  </si>
  <si>
    <t>BÁO CÁO KẾT QUẢ ĐÁNH GIÁ TIÊU CHÍ AN TOÀN TRONG PHÒNG CHỐNG DỊCH COVID-29</t>
  </si>
  <si>
    <t>Loại Hình</t>
  </si>
  <si>
    <t>Mô hình</t>
  </si>
  <si>
    <t>Tên đơn vị</t>
  </si>
  <si>
    <t>Công lập</t>
  </si>
  <si>
    <t>Dân lập</t>
  </si>
  <si>
    <t>Tư thục</t>
  </si>
  <si>
    <t>Bậc học</t>
  </si>
  <si>
    <t>Mầm non</t>
  </si>
  <si>
    <t>Tiều học</t>
  </si>
  <si>
    <t>Trung học cơ sở</t>
  </si>
  <si>
    <t>Trường</t>
  </si>
  <si>
    <t>Tên trường</t>
  </si>
  <si>
    <t>Mã định danh</t>
  </si>
  <si>
    <t>Loại hình</t>
  </si>
  <si>
    <t>NT Cà Chua Bi</t>
  </si>
  <si>
    <t>NT Hạnh Phúc</t>
  </si>
  <si>
    <t>NT Vàng Anh</t>
  </si>
  <si>
    <t>MN Tuổi Thơ</t>
  </si>
  <si>
    <t>MN Hoa Cúc</t>
  </si>
  <si>
    <t>MG Thuận Thảo</t>
  </si>
  <si>
    <t>MG Ngọc Diệp</t>
  </si>
  <si>
    <t>MN Thiên Ân</t>
  </si>
  <si>
    <t>MG Phượng Hồng</t>
  </si>
  <si>
    <t>MG Thanh Bình</t>
  </si>
  <si>
    <t>MN Khang Phú</t>
  </si>
  <si>
    <t>MN ABC</t>
  </si>
  <si>
    <t>MG Hoa Mai</t>
  </si>
  <si>
    <t>NT Hoa Nắng</t>
  </si>
  <si>
    <t>MG Cỏ Non</t>
  </si>
  <si>
    <t>MN Chào Bạn Nhỏ</t>
  </si>
  <si>
    <t>MG Cát Minh</t>
  </si>
  <si>
    <t>MG Bé Tài Năng</t>
  </si>
  <si>
    <t>MN Hạt Đậu Nhỏ</t>
  </si>
  <si>
    <t>MN 19/5</t>
  </si>
  <si>
    <t>MN Hoa Hồng</t>
  </si>
  <si>
    <t>MN Bình An</t>
  </si>
  <si>
    <t>MN Bình Trưng Đông</t>
  </si>
  <si>
    <t>MN Cát Lái</t>
  </si>
  <si>
    <t>MN Hoạ Mi</t>
  </si>
  <si>
    <t>MN Măng Non</t>
  </si>
  <si>
    <t>MN Thảo Điền</t>
  </si>
  <si>
    <t>MN Vườn Hồng</t>
  </si>
  <si>
    <t>MN Bình Minh</t>
  </si>
  <si>
    <t>MN Tân Đông</t>
  </si>
  <si>
    <t>MN Sen Hồng</t>
  </si>
  <si>
    <t>MN An Phú</t>
  </si>
  <si>
    <t>MN Thạnh Mỹ Lợi</t>
  </si>
  <si>
    <t>MN Việt Phương</t>
  </si>
  <si>
    <t>MN Tương Lai</t>
  </si>
  <si>
    <t>Quốc tế</t>
  </si>
  <si>
    <t>MN Ngôi Nhà ETON</t>
  </si>
  <si>
    <t>MN Ánh Cầu Vồng</t>
  </si>
  <si>
    <t>MN Việt Mỹ</t>
  </si>
  <si>
    <t>MN Chân Xinh</t>
  </si>
  <si>
    <t>MN Sơn Ca</t>
  </si>
  <si>
    <t>MN Montessori</t>
  </si>
  <si>
    <t>MN Song ngữ Quốc tế Horizon</t>
  </si>
  <si>
    <t>MN Trẻ Em Sài Gòn</t>
  </si>
  <si>
    <t>MN Khôi Nguyên</t>
  </si>
  <si>
    <t>MN Việt Mỹ Sài Gòn</t>
  </si>
  <si>
    <t>MN Thần Đồng</t>
  </si>
  <si>
    <t>MN Vành Khuyên</t>
  </si>
  <si>
    <t>MN Nam Mỹ</t>
  </si>
  <si>
    <t>MNTT Đông Sài Gòn</t>
  </si>
  <si>
    <t>MN Miền Trẻ Thơ</t>
  </si>
  <si>
    <t>MN Hoa Anh Đào</t>
  </si>
  <si>
    <t>MNTT Én Nhỏ</t>
  </si>
  <si>
    <t>MN Thái Bình</t>
  </si>
  <si>
    <t>MNTT Chuột Túi Thông Minh</t>
  </si>
  <si>
    <t>MNTT Nụ Cười Hồng</t>
  </si>
  <si>
    <t>MN Chú Ong Vui Vẻ</t>
  </si>
  <si>
    <t>MN Sao Việt</t>
  </si>
  <si>
    <t>MN Hừng Đông</t>
  </si>
  <si>
    <t>MN Viên Ngọc Sáng</t>
  </si>
  <si>
    <t>MN Yêu Con</t>
  </si>
  <si>
    <t>MN Bé Yêu</t>
  </si>
  <si>
    <t>MN Úc Châu</t>
  </si>
  <si>
    <t>MN Ngôi Nhà Trẻ Thơ</t>
  </si>
  <si>
    <t>MN Thành Phố Nhỏ</t>
  </si>
  <si>
    <t>MN An Bình</t>
  </si>
  <si>
    <t>MN Trẻ em quốc tế Smartkids</t>
  </si>
  <si>
    <t>MN Hoa Bồ Công Anh</t>
  </si>
  <si>
    <t>MN Thành Phố Tuổi Thơ</t>
  </si>
  <si>
    <t>MN Mỹ Đức</t>
  </si>
  <si>
    <t>MNTT Hoa Hướng Dương</t>
  </si>
  <si>
    <t>MN Học Viện Sài Gòn</t>
  </si>
  <si>
    <t>MNTT Mặt Trời Nhỏ</t>
  </si>
  <si>
    <t>MN Hoa Diên Vĩ</t>
  </si>
  <si>
    <t>MN Tuổi Thơ Kỳ Diệu</t>
  </si>
  <si>
    <t>MNTT ĐÔNG BẮC</t>
  </si>
  <si>
    <t>MNTT Thiên Nhiên</t>
  </si>
  <si>
    <t>MNTT Nhóc Trùm</t>
  </si>
  <si>
    <t>MN Thành Phố Tuổi Hoa</t>
  </si>
  <si>
    <t>MN Vịt Con</t>
  </si>
  <si>
    <t>MN Hành Tinh Trẻ</t>
  </si>
  <si>
    <t>MN Cỏ 3 Lá</t>
  </si>
  <si>
    <t>MN Tre Xanh</t>
  </si>
  <si>
    <t>MN Chuồn Chuồn Kim</t>
  </si>
  <si>
    <t>MN Nhà Bé Vui</t>
  </si>
  <si>
    <t>MN Nhà Của Bé</t>
  </si>
  <si>
    <t>MN Bé Ong Sài Gòn</t>
  </si>
  <si>
    <t>MN Ngôi Nhà Vui Nhộn</t>
  </si>
  <si>
    <t>MN Tài Năng Tuổi Thơ</t>
  </si>
  <si>
    <t>NT Hoa Sữa</t>
  </si>
  <si>
    <t>Chuyên biệt Thảo Điền</t>
  </si>
  <si>
    <t>MN Việt Úc</t>
  </si>
  <si>
    <t>MN Vườn Trẻ Thơ</t>
  </si>
  <si>
    <t>MN Bàn Tay Thiên Thần</t>
  </si>
  <si>
    <t>MN Vương Quốc KiKo</t>
  </si>
  <si>
    <t>MN Tuệ Đức</t>
  </si>
  <si>
    <t>MN Vùng Đất Tuổi Thơ</t>
  </si>
  <si>
    <t>MG Hoa Xuyến Chi</t>
  </si>
  <si>
    <t>MN Bước Chân Tuổi Thơ</t>
  </si>
  <si>
    <t>MG Tuổi thần tiên</t>
  </si>
  <si>
    <t>NT Bảo Hân</t>
  </si>
  <si>
    <t>NT Ngôi Sao Xanh</t>
  </si>
  <si>
    <t>79769L10</t>
  </si>
  <si>
    <t>NT Anna</t>
  </si>
  <si>
    <t>79769L11</t>
  </si>
  <si>
    <t>NT Én Vàng</t>
  </si>
  <si>
    <t>79769L12</t>
  </si>
  <si>
    <t>NT Hoa Yêu Thương</t>
  </si>
  <si>
    <t>79769L13</t>
  </si>
  <si>
    <t>NT Nhà Cà Rốt</t>
  </si>
  <si>
    <t>79769L14</t>
  </si>
  <si>
    <t>MG Trẻ Tài Năng</t>
  </si>
  <si>
    <t>79769L15</t>
  </si>
  <si>
    <t>NT Nắng Bang Mai</t>
  </si>
  <si>
    <t>79769L16</t>
  </si>
  <si>
    <t>NT Gia Phú</t>
  </si>
  <si>
    <t>79769L79</t>
  </si>
  <si>
    <t>NT Quả Táo Đỏ</t>
  </si>
  <si>
    <t>79769L80</t>
  </si>
  <si>
    <t>NT Hồng Ân</t>
  </si>
  <si>
    <t>79769L81</t>
  </si>
  <si>
    <t>MN Nụ Cười Xinh</t>
  </si>
  <si>
    <t>79769L83</t>
  </si>
  <si>
    <t>NT Ngôi Nhà Tuổi Thơ</t>
  </si>
  <si>
    <t>79769L85</t>
  </si>
  <si>
    <t>MG Uyên Thảo</t>
  </si>
  <si>
    <t>79769L86</t>
  </si>
  <si>
    <t>MG Hoa Phượng</t>
  </si>
  <si>
    <t>79769L87</t>
  </si>
  <si>
    <t>MN 1 Tháng 6</t>
  </si>
  <si>
    <t>79769L88</t>
  </si>
  <si>
    <t>MG Hồng Nhung</t>
  </si>
  <si>
    <t>79769L89</t>
  </si>
  <si>
    <t>MG Thỏ Trắng</t>
  </si>
  <si>
    <t>79769L90</t>
  </si>
  <si>
    <t>NT Việt Anh</t>
  </si>
  <si>
    <t>79769L91</t>
  </si>
  <si>
    <t>NT Ngôi Nhà Hạnh Phúc</t>
  </si>
  <si>
    <t>79769W02</t>
  </si>
  <si>
    <t>MN Ngôi Sao</t>
  </si>
  <si>
    <t>79769W03</t>
  </si>
  <si>
    <t>MG Gia An</t>
  </si>
  <si>
    <t>79769W08</t>
  </si>
  <si>
    <t>NT Hải Âu</t>
  </si>
  <si>
    <t>79769W09</t>
  </si>
  <si>
    <t>MG Sao Mai</t>
  </si>
  <si>
    <t>79769W10</t>
  </si>
  <si>
    <t>MN Bầu Trời Xanh</t>
  </si>
  <si>
    <t>79769W11</t>
  </si>
  <si>
    <t>MN Mặt Trời Hồng</t>
  </si>
  <si>
    <t>79769W12</t>
  </si>
  <si>
    <t>MN Thiên Thần Nhỏ</t>
  </si>
  <si>
    <t>79769W15</t>
  </si>
  <si>
    <t>NT Bé Ngoan</t>
  </si>
  <si>
    <t>79769W16</t>
  </si>
  <si>
    <t>MN Bé Hạnh Phúc</t>
  </si>
  <si>
    <t>79769W18</t>
  </si>
  <si>
    <t>NT Hoa Mặt Trời</t>
  </si>
  <si>
    <t>79769W20</t>
  </si>
  <si>
    <t>MG Rạng Đông</t>
  </si>
  <si>
    <t>79769W21</t>
  </si>
  <si>
    <t>NT Tuổi Hồng</t>
  </si>
  <si>
    <t>79769W22</t>
  </si>
  <si>
    <t>NT Ước Mơ</t>
  </si>
  <si>
    <t>79769W25</t>
  </si>
  <si>
    <t>MG Ánh Sao</t>
  </si>
  <si>
    <t>79769W26</t>
  </si>
  <si>
    <t>NT Ngôi Sao Nhỏ</t>
  </si>
  <si>
    <t>Banh và Bi</t>
  </si>
  <si>
    <t>NT Ánh Bình Minh</t>
  </si>
  <si>
    <t>NT Mầm non Xanh</t>
  </si>
  <si>
    <t>MN QT Pháp Việt Thiên Thần</t>
  </si>
  <si>
    <t>MN Phần Lan</t>
  </si>
  <si>
    <t>MN Global Ecokids</t>
  </si>
  <si>
    <t>MN Hoa Sen</t>
  </si>
  <si>
    <t>MN An Nhiên</t>
  </si>
  <si>
    <t>NT Gấu Misa</t>
  </si>
  <si>
    <t>MG Khu Vườn Xanh</t>
  </si>
  <si>
    <t>MG Ngôi Sao Sáng</t>
  </si>
  <si>
    <t>NT Tổ Ong Vàng</t>
  </si>
  <si>
    <t>MG Mai Cham</t>
  </si>
  <si>
    <t>MN Trân Trời Trẻ Thơ</t>
  </si>
  <si>
    <t>MN Hướng Dương Sài Gòn</t>
  </si>
  <si>
    <t>MN Hướng Dương Vàng</t>
  </si>
  <si>
    <t>MN Lâm An</t>
  </si>
  <si>
    <t>MN Trẻ Em Anfa</t>
  </si>
  <si>
    <t>MN Ngôi Nhà Nhỏ</t>
  </si>
  <si>
    <t>MN Ngôi Sao Tuổi Thơ</t>
  </si>
  <si>
    <t>MN Vương Quốc Tí Hon</t>
  </si>
  <si>
    <t>Mã đơn vị</t>
  </si>
  <si>
    <t>STT</t>
  </si>
  <si>
    <t>TH - THCS Tuệ Đức</t>
  </si>
  <si>
    <t>TH An Khánh</t>
  </si>
  <si>
    <t>TH An Phú</t>
  </si>
  <si>
    <t>TH Giồng Ông Tố</t>
  </si>
  <si>
    <t>TH Huỳnh Văn Ngỡi</t>
  </si>
  <si>
    <t>TH Mỹ Thủy</t>
  </si>
  <si>
    <t>TH Nguyễn Văn Trỗi</t>
  </si>
  <si>
    <t>TH Thạnh Mỹ lợi</t>
  </si>
  <si>
    <t>TH Nguyễn Hiền</t>
  </si>
  <si>
    <t>TH Lương Thế Vinh</t>
  </si>
  <si>
    <t>TH An Bình</t>
  </si>
  <si>
    <t>TH Bình Trưng Đông</t>
  </si>
  <si>
    <t>TH Trường Anh</t>
  </si>
  <si>
    <t>THCS An Phú</t>
  </si>
  <si>
    <t>THCS Giồng Ông Tố</t>
  </si>
  <si>
    <t>THCS Nguyễn Văn Trỗi</t>
  </si>
  <si>
    <t>THCS Thạnh Mỹ Lợi</t>
  </si>
  <si>
    <t>THCS Lương Định Của</t>
  </si>
  <si>
    <t>THCS Bình An</t>
  </si>
  <si>
    <t>THCS Nguyễn Thị Định</t>
  </si>
  <si>
    <t>THCS Trần Quốc Toản</t>
  </si>
  <si>
    <t>THCS Cát Lái</t>
  </si>
  <si>
    <t>NTĐL</t>
  </si>
  <si>
    <t>Lớp MGĐL</t>
  </si>
  <si>
    <t>Dưới 100 người</t>
  </si>
  <si>
    <t>Từ 100 đến dưới 200 người</t>
  </si>
  <si>
    <t>Từ 200 đến dưới 300 người</t>
  </si>
  <si>
    <t>Từ 300 đến dưới 500 người</t>
  </si>
  <si>
    <t>Từ 500 người trở lên</t>
  </si>
  <si>
    <r>
      <t>Trường mầm non</t>
    </r>
    <r>
      <rPr>
        <sz val="14"/>
        <color theme="1"/>
        <rFont val="Times New Roman"/>
        <family val="1"/>
      </rPr>
      <t xml:space="preserve"> </t>
    </r>
  </si>
  <si>
    <t>TP 1</t>
  </si>
  <si>
    <t xml:space="preserve">Nhóm trẻ, lớp mẫu giáo độc lập tư thục </t>
  </si>
  <si>
    <t>Dưới 20 người</t>
  </si>
  <si>
    <t>Từ 20 đến dưới 30 người</t>
  </si>
  <si>
    <t>Từ 30 đến dưới 50 người</t>
  </si>
  <si>
    <t>Từ 50 đến dưới 70 người</t>
  </si>
  <si>
    <t>Từ 70 người trở lên</t>
  </si>
  <si>
    <t>TP 2</t>
  </si>
  <si>
    <t>Nội dung</t>
  </si>
  <si>
    <t>Điểm</t>
  </si>
  <si>
    <t>Số lượng trẻ em, giáo viên, cán bộ, nhân viên tập trung hoạt động tại cơ sở giáo dục mầm non</t>
  </si>
  <si>
    <t>Thành
 phần</t>
  </si>
  <si>
    <t>Từ 2 m2 trở lên / 1 người</t>
  </si>
  <si>
    <r>
      <t>Từ 2 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trở lên / 1 người</t>
    </r>
  </si>
  <si>
    <r>
      <t>Dưới 2 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/ 1 người</t>
    </r>
  </si>
  <si>
    <t>Khoảng cách trẻ em, giáo viên, cán bộ, nhân viên ngoài phòng sinh hoạt, phòng làm việc</t>
  </si>
  <si>
    <t>TP3</t>
  </si>
  <si>
    <t>Từ 2m trở lên</t>
  </si>
  <si>
    <t>từ 1,5m đến dưới 2m</t>
  </si>
  <si>
    <t>Dưới 1,5m</t>
  </si>
  <si>
    <t>Trẻ em, giáo viên, cán bộ, nhân viên rửa tay, có xịt nước sát khuẩn trước khi vào lớp, có dụng cụ uống nước sạch riêng biệt cho mỗi người</t>
  </si>
  <si>
    <t>TP4</t>
  </si>
  <si>
    <t>01 vòi rửa tay có xà phòng/ 10 người và mỗi phòng sinh hoạt, phòng làm việc đều có đủ nước rửa tay sát khuẩn và mỗi người có dụng cụ uống nước sạch riêng biệt</t>
  </si>
  <si>
    <t>Không đủ 01 vòi rửa tay có xà phòng/ 10 người hoặc có phòng sinh hoạt hay phòng làm việc không có đủ nước rửa tay sát khuẩn hoặc có người không có dụng cụ uống nước sạch riêng biệt</t>
  </si>
  <si>
    <t>Trẻ em, giáo viên, cán bộ, nhân viên đeo khẩu trang trong trường</t>
  </si>
  <si>
    <t>Tất cả trẻ em, giáo viên, cán bộ, nhân viên đeo khẩu trang</t>
  </si>
  <si>
    <t>Có trẻ em, giáo viên, cán bộ, nhân viên không đeo khẩu trang</t>
  </si>
  <si>
    <t>Trẻ em, giáo viên, cán bộ, nhân viên được kiểm tra nhiệt độ khi vào trường hoặc phòng sinh hoạt</t>
  </si>
  <si>
    <t>Tất cả trẻ em, giáo viên, cán bộ, nhân viên được kiểm tra nhiệt độ khi vào trường hoặc phòng sinh hoạt</t>
  </si>
  <si>
    <t>TP5</t>
  </si>
  <si>
    <t>Tp6</t>
  </si>
  <si>
    <t>Có trẻ em, giáo viên, cán bộ, nhân viên không được kiểm tra nhiệt độ khi vào trường hoặc phòng sinh hoạt</t>
  </si>
  <si>
    <t>Trẻ em đi học bằng xe đưa rước</t>
  </si>
  <si>
    <t>Tp7</t>
  </si>
  <si>
    <t>Không có trẻ em đi học bằng xe đưa rước</t>
  </si>
  <si>
    <t>Có tổ chức xe đưa rước trẻ em và đảm bảo phòng, chống dịch đúng quy định</t>
  </si>
  <si>
    <t>Có tổ chức xe đưa rước trẻ em và KHÔNG đảm bảo phòng, chống dịch đúng quy định</t>
  </si>
  <si>
    <t>Tổ chức hoạt động ăn sáng, bán trú</t>
  </si>
  <si>
    <t>Không tổ chức hoạt động ăn sáng, bán trú</t>
  </si>
  <si>
    <t>Tp8</t>
  </si>
  <si>
    <t>Có tổ chức hoạt động ăn sáng, bán trú và đảm bảo phòng chống dịch đúng quy định</t>
  </si>
  <si>
    <t>Có tổ chức hoạt động ăn sáng, bán trú và KHÔNG đảm bảo phòng chống dịch đúng quy định</t>
  </si>
  <si>
    <t>Có phòng các ly</t>
  </si>
  <si>
    <t>Có phòng các ly đúng quy định</t>
  </si>
  <si>
    <t>KHÔNG Có phòng các ly đúng quy định</t>
  </si>
  <si>
    <t>tp9</t>
  </si>
  <si>
    <t>Cơ sở giáo dục mầm non hoạt động sau 16h30</t>
  </si>
  <si>
    <t>tp10</t>
  </si>
  <si>
    <t>Không hoạt dộng sau 16h30</t>
  </si>
  <si>
    <t>Có hoạt dộng sau 16h30 và đảm bảo phòng, chống dịch đúng quy định</t>
  </si>
  <si>
    <t>Có hoạt dộng sau 16h30 và không đảm bảo phòng, chống dịch đúng quy định</t>
  </si>
  <si>
    <t>Tổng điểm</t>
  </si>
  <si>
    <t>Chỉ số</t>
  </si>
  <si>
    <r>
      <t>Mật độ trẻ em, giáo viên, cán bộ, nhân viên tập trung trên 2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diện tích phòng sinh hoạt, phòng làm việc</t>
    </r>
  </si>
  <si>
    <t>Mức độ</t>
  </si>
  <si>
    <t>Chỉ Sô</t>
  </si>
  <si>
    <t>Mức độ an toàn rất thấp</t>
  </si>
  <si>
    <t>Mức độ an toàn thấp</t>
  </si>
  <si>
    <t>Mức độ an toàn trung bình</t>
  </si>
  <si>
    <t>Mức độ an toàn cao</t>
  </si>
  <si>
    <t>Mức độ an toàn rất cao</t>
  </si>
  <si>
    <t>THCS</t>
  </si>
  <si>
    <t>Dưới 500 người</t>
  </si>
  <si>
    <t>Từ 500 đến dưới 1000 người</t>
  </si>
  <si>
    <t>Từ 1000 đến dưới 2000 người</t>
  </si>
  <si>
    <t>Từ 2000 đến dưới 3000 người</t>
  </si>
  <si>
    <t>Từ 3000 người trở lên</t>
  </si>
  <si>
    <r>
      <t>Mật độ học sinh, giáo viên, cán bộ, nhân viên tập trung trên 2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diện tích phòng sinh hoạt, phòng làm việc</t>
    </r>
  </si>
  <si>
    <t>Khoảng cách học sinh, giáo viên, cán bộ, nhân viên ngoài phòng sinh hoạt, phòng làm việc</t>
  </si>
  <si>
    <t>Số lượng Học sinh, giáo viên, cán bộ, nhân viên tập trung hoạttối đa trong một thời điểm tại cơ sở giáo dục phổ thông</t>
  </si>
  <si>
    <r>
      <t>Dưới 2 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/ 1 người nhưng có vách giữa các học sinh ngồi cạnh nhau</t>
    </r>
  </si>
  <si>
    <r>
      <t>Dưới 2 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/ 1 người nhưng không có vách giữa các học sinh ngồi cạnh nhau</t>
    </r>
  </si>
  <si>
    <t>Dưới 2 m2  / 1 người nhưng không có vách giữa các học sinh ngồi cạnh nhau</t>
  </si>
  <si>
    <t>Học sinh, giáo viên, cán bộ, nhân viên rửa tay, có xịt nước sát khuẩn trước khi vào lớp, có dụng cụ uống nước sạch riêng biệt cho mỗi người</t>
  </si>
  <si>
    <t>01 vòi rửa tay có xà phòng/ 30 người và mỗi phòng sinh hoạt, phòng làm việc đều có đủ nước rửa tay sát khuẩn và mỗi người có dụng cụ uống nước sạch riêng biệt</t>
  </si>
  <si>
    <t>Không đủ 01 vòi rửa tay có xà phòng/ 30 người hoặc có phòng sinh hoạt hay phòng làm việc không có đủ nước rửa tay sát khuẩn hoặc có người không có dụng cụ uống nước sạch riêng biệt</t>
  </si>
  <si>
    <t>Học sinh, giáo viên, cán bộ, nhân viên đeo khẩu trang trong trường</t>
  </si>
  <si>
    <t>Học sinh, giáo viên, cán bộ, nhân viên được kiểm tra nhiệt độ khi vào trường hoặc lớp học</t>
  </si>
  <si>
    <t>Tất cả trẻ em, giáo viên, cán bộ, nhân viên được kiểm tra nhiệt độ khi vào trường hoặc lớp học</t>
  </si>
  <si>
    <t>Có trẻ em, giáo viên, cán bộ, nhân viên không được kiểm tra nhiệt độ khi vào trường hoặc lớp học</t>
  </si>
  <si>
    <t>Học sinh đi học bằng xe đưa rước</t>
  </si>
  <si>
    <t>Tổ chức hoạt động bán trú, căn tin</t>
  </si>
  <si>
    <t>Không tổ chức hoạt động  bán trú, căn tin</t>
  </si>
  <si>
    <t>Có tổ chức hoạt động bán trú, căn tin và đảm bảo phòng chống dịch đúng quy định</t>
  </si>
  <si>
    <t>Có tổ chức hoạt động bán trú, căn tin và KHÔNG đảm bảo phòng chống dịch đúng quy định</t>
  </si>
  <si>
    <t>Trường có học sinh nội trú</t>
  </si>
  <si>
    <t>Không có học sinh nội trú</t>
  </si>
  <si>
    <t>Có hoọc sinh nội trú và đảm bảo phòng, chống dịch đúng quy định</t>
  </si>
  <si>
    <t>Có hoọc sinh nội trú và không đảm bảo phòng, chống dịch đúng quy định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</si>
</sst>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  <family val="2"/>
      <charset val="163"/>
      <scheme val="minor"/>
    </font>
    <font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FF0000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  <scheme val="major"/>
    </font>
    <font>
      <b/>
      <sz val="14"/>
      <color theme="1"/>
      <name val="Times New Roman"/>
      <family val="1"/>
    </font>
    <font>
      <sz val="12"/>
      <color theme="1"/>
      <name val="Times New Roman"/>
      <family val="1"/>
      <scheme val="major"/>
    </font>
    <font>
      <vertAlign val="superscript"/>
      <sz val="12"/>
      <color theme="1"/>
      <name val="Times New Roman"/>
      <family val="1"/>
    </font>
    <font>
      <sz val="8"/>
      <name val="Arial"/>
      <family val="2"/>
      <charset val="163"/>
      <scheme val="minor"/>
    </font>
    <font>
      <b/>
      <sz val="12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0"/>
      <color theme="1"/>
      <name val="Times New Roman"/>
      <family val="1"/>
      <scheme val="major"/>
    </font>
    <font>
      <sz val="10"/>
      <color theme="1"/>
      <name val="Times New Roman"/>
      <family val="1"/>
      <scheme val="major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u/>
      <sz val="12"/>
      <color theme="1"/>
      <name val="Times New Roman"/>
      <family val="1"/>
      <scheme val="major"/>
    </font>
    <font>
      <sz val="12"/>
      <color theme="4"/>
      <name val="Times New Roman"/>
      <family val="1"/>
      <scheme val="major"/>
    </font>
    <font>
      <sz val="12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right" vertical="center" wrapText="1"/>
    </xf>
    <xf numFmtId="0" fontId="7" fillId="0" borderId="0" xfId="0" applyFont="1"/>
    <xf numFmtId="0" fontId="1" fillId="2" borderId="0" xfId="0" applyFont="1" applyFill="1"/>
    <xf numFmtId="0" fontId="2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11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15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justify" vertical="center" wrapText="1"/>
    </xf>
    <xf numFmtId="0" fontId="8" fillId="0" borderId="0" xfId="0" applyFont="1" applyAlignment="1">
      <alignment horizontal="right"/>
    </xf>
    <xf numFmtId="0" fontId="4" fillId="2" borderId="0" xfId="0" applyFont="1" applyFill="1" applyAlignment="1">
      <alignment horizontal="center"/>
    </xf>
    <xf numFmtId="0" fontId="19" fillId="0" borderId="0" xfId="0" applyFont="1"/>
    <xf numFmtId="0" fontId="8" fillId="0" borderId="0" xfId="0" applyFont="1" applyAlignment="1" applyProtection="1">
      <alignment horizontal="center"/>
    </xf>
    <xf numFmtId="10" fontId="6" fillId="0" borderId="0" xfId="0" applyNumberFormat="1" applyFont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6" fillId="0" borderId="13" xfId="0" applyFont="1" applyBorder="1" applyAlignment="1"/>
    <xf numFmtId="0" fontId="6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8" fillId="3" borderId="0" xfId="0" applyFont="1" applyFill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</xf>
    <xf numFmtId="0" fontId="14" fillId="3" borderId="12" xfId="0" applyFont="1" applyFill="1" applyBorder="1" applyAlignment="1" applyProtection="1">
      <alignment vertical="center" wrapText="1"/>
      <protection locked="0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02CF4-6B16-4754-B94A-A5860E388ACB}">
  <sheetPr filterMode="1"/>
  <dimension ref="A1:E17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58" sqref="C158:E158"/>
    </sheetView>
  </sheetViews>
  <sheetFormatPr defaultColWidth="26.296875" defaultRowHeight="13.8" x14ac:dyDescent="0.25"/>
  <cols>
    <col min="1" max="1" width="5.59765625" bestFit="1" customWidth="1"/>
    <col min="2" max="2" width="25.69921875" bestFit="1" customWidth="1"/>
    <col min="3" max="3" width="12.09765625" style="8" customWidth="1"/>
    <col min="4" max="4" width="11.59765625" bestFit="1" customWidth="1"/>
    <col min="5" max="5" width="25.69921875" bestFit="1" customWidth="1"/>
  </cols>
  <sheetData>
    <row r="1" spans="1:5" s="9" customFormat="1" ht="40.200000000000003" customHeight="1" thickBot="1" x14ac:dyDescent="0.35">
      <c r="A1" s="1" t="s">
        <v>206</v>
      </c>
      <c r="B1" s="1" t="s">
        <v>13</v>
      </c>
      <c r="C1" s="2" t="s">
        <v>14</v>
      </c>
      <c r="D1" s="2" t="s">
        <v>15</v>
      </c>
      <c r="E1" s="1" t="s">
        <v>13</v>
      </c>
    </row>
    <row r="2" spans="1:5" ht="16.2" hidden="1" thickBot="1" x14ac:dyDescent="0.35">
      <c r="A2">
        <f>IF(ISBLANK(B2),"",SUBTOTAL(103,$B$2:B2))</f>
        <v>0</v>
      </c>
      <c r="B2" s="3" t="s">
        <v>16</v>
      </c>
      <c r="C2" s="6">
        <v>79769025</v>
      </c>
      <c r="D2" s="4" t="s">
        <v>7</v>
      </c>
      <c r="E2" s="3" t="s">
        <v>16</v>
      </c>
    </row>
    <row r="3" spans="1:5" ht="16.2" hidden="1" thickBot="1" x14ac:dyDescent="0.35">
      <c r="A3">
        <f>IF(ISBLANK(B3),"",SUBTOTAL(103,$B$2:B3))</f>
        <v>0</v>
      </c>
      <c r="B3" s="3" t="s">
        <v>17</v>
      </c>
      <c r="C3" s="6">
        <v>79769101</v>
      </c>
      <c r="D3" s="4" t="s">
        <v>7</v>
      </c>
      <c r="E3" s="3" t="s">
        <v>17</v>
      </c>
    </row>
    <row r="4" spans="1:5" ht="16.2" hidden="1" thickBot="1" x14ac:dyDescent="0.35">
      <c r="A4">
        <f>IF(ISBLANK(B4),"",SUBTOTAL(103,$B$2:B4))</f>
        <v>0</v>
      </c>
      <c r="B4" s="3" t="s">
        <v>18</v>
      </c>
      <c r="C4" s="6">
        <v>79769102</v>
      </c>
      <c r="D4" s="4" t="s">
        <v>7</v>
      </c>
      <c r="E4" s="3" t="s">
        <v>18</v>
      </c>
    </row>
    <row r="5" spans="1:5" ht="16.2" hidden="1" thickBot="1" x14ac:dyDescent="0.35">
      <c r="A5">
        <f>IF(ISBLANK(B5),"",SUBTOTAL(103,$B$2:B5))</f>
        <v>0</v>
      </c>
      <c r="B5" s="3" t="s">
        <v>19</v>
      </c>
      <c r="C5" s="6">
        <v>79769104</v>
      </c>
      <c r="D5" s="4" t="s">
        <v>7</v>
      </c>
      <c r="E5" s="3" t="s">
        <v>19</v>
      </c>
    </row>
    <row r="6" spans="1:5" ht="16.2" hidden="1" thickBot="1" x14ac:dyDescent="0.35">
      <c r="A6">
        <f>IF(ISBLANK(B6),"",SUBTOTAL(103,$B$2:B6))</f>
        <v>0</v>
      </c>
      <c r="B6" s="3" t="s">
        <v>20</v>
      </c>
      <c r="C6" s="6">
        <v>79769105</v>
      </c>
      <c r="D6" s="4" t="s">
        <v>7</v>
      </c>
      <c r="E6" s="3" t="s">
        <v>20</v>
      </c>
    </row>
    <row r="7" spans="1:5" ht="16.2" hidden="1" thickBot="1" x14ac:dyDescent="0.35">
      <c r="A7">
        <f>IF(ISBLANK(B7),"",SUBTOTAL(103,$B$2:B7))</f>
        <v>0</v>
      </c>
      <c r="B7" s="3" t="s">
        <v>21</v>
      </c>
      <c r="C7" s="6">
        <v>79769106</v>
      </c>
      <c r="D7" s="4" t="s">
        <v>7</v>
      </c>
      <c r="E7" s="3" t="s">
        <v>21</v>
      </c>
    </row>
    <row r="8" spans="1:5" ht="16.2" hidden="1" thickBot="1" x14ac:dyDescent="0.35">
      <c r="A8">
        <f>IF(ISBLANK(B8),"",SUBTOTAL(103,$B$2:B8))</f>
        <v>0</v>
      </c>
      <c r="B8" s="3" t="s">
        <v>22</v>
      </c>
      <c r="C8" s="6">
        <v>79769108</v>
      </c>
      <c r="D8" s="4" t="s">
        <v>7</v>
      </c>
      <c r="E8" s="3" t="s">
        <v>22</v>
      </c>
    </row>
    <row r="9" spans="1:5" ht="16.2" hidden="1" thickBot="1" x14ac:dyDescent="0.35">
      <c r="A9">
        <f>IF(ISBLANK(B9),"",SUBTOTAL(103,$B$2:B9))</f>
        <v>0</v>
      </c>
      <c r="B9" s="3" t="s">
        <v>23</v>
      </c>
      <c r="C9" s="6">
        <v>79769110</v>
      </c>
      <c r="D9" s="4" t="s">
        <v>7</v>
      </c>
      <c r="E9" s="3" t="s">
        <v>23</v>
      </c>
    </row>
    <row r="10" spans="1:5" ht="16.2" hidden="1" thickBot="1" x14ac:dyDescent="0.35">
      <c r="A10">
        <f>IF(ISBLANK(B10),"",SUBTOTAL(103,$B$2:B10))</f>
        <v>0</v>
      </c>
      <c r="B10" s="3" t="s">
        <v>24</v>
      </c>
      <c r="C10" s="6">
        <v>79769111</v>
      </c>
      <c r="D10" s="4" t="s">
        <v>7</v>
      </c>
      <c r="E10" s="3" t="s">
        <v>24</v>
      </c>
    </row>
    <row r="11" spans="1:5" ht="16.2" hidden="1" thickBot="1" x14ac:dyDescent="0.35">
      <c r="A11">
        <f>IF(ISBLANK(B11),"",SUBTOTAL(103,$B$2:B11))</f>
        <v>0</v>
      </c>
      <c r="B11" s="3" t="s">
        <v>25</v>
      </c>
      <c r="C11" s="6">
        <v>79769113</v>
      </c>
      <c r="D11" s="4" t="s">
        <v>7</v>
      </c>
      <c r="E11" s="3" t="s">
        <v>25</v>
      </c>
    </row>
    <row r="12" spans="1:5" ht="16.2" hidden="1" thickBot="1" x14ac:dyDescent="0.35">
      <c r="A12">
        <f>IF(ISBLANK(B12),"",SUBTOTAL(103,$B$2:B12))</f>
        <v>0</v>
      </c>
      <c r="B12" s="3" t="s">
        <v>26</v>
      </c>
      <c r="C12" s="6">
        <v>79769114</v>
      </c>
      <c r="D12" s="4" t="s">
        <v>7</v>
      </c>
      <c r="E12" s="3" t="s">
        <v>26</v>
      </c>
    </row>
    <row r="13" spans="1:5" ht="16.2" hidden="1" thickBot="1" x14ac:dyDescent="0.35">
      <c r="A13">
        <f>IF(ISBLANK(B13),"",SUBTOTAL(103,$B$2:B13))</f>
        <v>0</v>
      </c>
      <c r="B13" s="3" t="s">
        <v>27</v>
      </c>
      <c r="C13" s="6">
        <v>79769116</v>
      </c>
      <c r="D13" s="4" t="s">
        <v>7</v>
      </c>
      <c r="E13" s="3" t="s">
        <v>27</v>
      </c>
    </row>
    <row r="14" spans="1:5" ht="16.2" hidden="1" thickBot="1" x14ac:dyDescent="0.35">
      <c r="A14">
        <f>IF(ISBLANK(B14),"",SUBTOTAL(103,$B$2:B14))</f>
        <v>0</v>
      </c>
      <c r="B14" s="3" t="s">
        <v>28</v>
      </c>
      <c r="C14" s="6">
        <v>79769117</v>
      </c>
      <c r="D14" s="4" t="s">
        <v>7</v>
      </c>
      <c r="E14" s="3" t="s">
        <v>28</v>
      </c>
    </row>
    <row r="15" spans="1:5" ht="16.2" hidden="1" thickBot="1" x14ac:dyDescent="0.35">
      <c r="A15">
        <f>IF(ISBLANK(B15),"",SUBTOTAL(103,$B$2:B15))</f>
        <v>0</v>
      </c>
      <c r="B15" s="3" t="s">
        <v>29</v>
      </c>
      <c r="C15" s="6">
        <v>79769123</v>
      </c>
      <c r="D15" s="4" t="s">
        <v>7</v>
      </c>
      <c r="E15" s="3" t="s">
        <v>29</v>
      </c>
    </row>
    <row r="16" spans="1:5" ht="16.2" hidden="1" thickBot="1" x14ac:dyDescent="0.35">
      <c r="A16">
        <f>IF(ISBLANK(B16),"",SUBTOTAL(103,$B$2:B16))</f>
        <v>0</v>
      </c>
      <c r="B16" s="3" t="s">
        <v>30</v>
      </c>
      <c r="C16" s="6">
        <v>79769205</v>
      </c>
      <c r="D16" s="4" t="s">
        <v>7</v>
      </c>
      <c r="E16" s="3" t="s">
        <v>30</v>
      </c>
    </row>
    <row r="17" spans="1:5" ht="16.2" hidden="1" thickBot="1" x14ac:dyDescent="0.35">
      <c r="A17">
        <f>IF(ISBLANK(B17),"",SUBTOTAL(103,$B$2:B17))</f>
        <v>0</v>
      </c>
      <c r="B17" s="3" t="s">
        <v>31</v>
      </c>
      <c r="C17" s="6">
        <v>79769206</v>
      </c>
      <c r="D17" s="4" t="s">
        <v>7</v>
      </c>
      <c r="E17" s="3" t="s">
        <v>31</v>
      </c>
    </row>
    <row r="18" spans="1:5" ht="16.2" hidden="1" thickBot="1" x14ac:dyDescent="0.35">
      <c r="A18">
        <f>IF(ISBLANK(B18),"",SUBTOTAL(103,$B$2:B18))</f>
        <v>0</v>
      </c>
      <c r="B18" s="3" t="s">
        <v>32</v>
      </c>
      <c r="C18" s="6">
        <v>79769207</v>
      </c>
      <c r="D18" s="4" t="s">
        <v>7</v>
      </c>
      <c r="E18" s="3" t="s">
        <v>32</v>
      </c>
    </row>
    <row r="19" spans="1:5" ht="16.2" hidden="1" thickBot="1" x14ac:dyDescent="0.35">
      <c r="A19">
        <f>IF(ISBLANK(B19),"",SUBTOTAL(103,$B$2:B19))</f>
        <v>0</v>
      </c>
      <c r="B19" s="3" t="s">
        <v>33</v>
      </c>
      <c r="C19" s="6">
        <v>79769208</v>
      </c>
      <c r="D19" s="4" t="s">
        <v>7</v>
      </c>
      <c r="E19" s="3" t="s">
        <v>33</v>
      </c>
    </row>
    <row r="20" spans="1:5" ht="16.2" hidden="1" thickBot="1" x14ac:dyDescent="0.35">
      <c r="A20">
        <f>IF(ISBLANK(B20),"",SUBTOTAL(103,$B$2:B20))</f>
        <v>0</v>
      </c>
      <c r="B20" s="3" t="s">
        <v>34</v>
      </c>
      <c r="C20" s="6">
        <v>79769209</v>
      </c>
      <c r="D20" s="4" t="s">
        <v>7</v>
      </c>
      <c r="E20" s="3" t="s">
        <v>34</v>
      </c>
    </row>
    <row r="21" spans="1:5" ht="16.2" hidden="1" thickBot="1" x14ac:dyDescent="0.35">
      <c r="A21">
        <f>IF(ISBLANK(B21),"",SUBTOTAL(103,$B$2:B21))</f>
        <v>0</v>
      </c>
      <c r="B21" s="3" t="s">
        <v>35</v>
      </c>
      <c r="C21" s="6">
        <v>79769301</v>
      </c>
      <c r="D21" s="4" t="s">
        <v>5</v>
      </c>
      <c r="E21" s="3" t="s">
        <v>35</v>
      </c>
    </row>
    <row r="22" spans="1:5" ht="16.2" hidden="1" thickBot="1" x14ac:dyDescent="0.35">
      <c r="A22">
        <f>IF(ISBLANK(B22),"",SUBTOTAL(103,$B$2:B22))</f>
        <v>0</v>
      </c>
      <c r="B22" s="3" t="s">
        <v>36</v>
      </c>
      <c r="C22" s="6">
        <v>79769302</v>
      </c>
      <c r="D22" s="4" t="s">
        <v>5</v>
      </c>
      <c r="E22" s="3" t="s">
        <v>36</v>
      </c>
    </row>
    <row r="23" spans="1:5" ht="16.2" hidden="1" thickBot="1" x14ac:dyDescent="0.35">
      <c r="A23">
        <f>IF(ISBLANK(B23),"",SUBTOTAL(103,$B$2:B23))</f>
        <v>0</v>
      </c>
      <c r="B23" s="3" t="s">
        <v>37</v>
      </c>
      <c r="C23" s="6">
        <v>79769303</v>
      </c>
      <c r="D23" s="4" t="s">
        <v>5</v>
      </c>
      <c r="E23" s="3" t="s">
        <v>37</v>
      </c>
    </row>
    <row r="24" spans="1:5" ht="16.2" hidden="1" thickBot="1" x14ac:dyDescent="0.35">
      <c r="A24">
        <f>IF(ISBLANK(B24),"",SUBTOTAL(103,$B$2:B24))</f>
        <v>0</v>
      </c>
      <c r="B24" s="3" t="s">
        <v>38</v>
      </c>
      <c r="C24" s="6">
        <v>79769304</v>
      </c>
      <c r="D24" s="4" t="s">
        <v>5</v>
      </c>
      <c r="E24" s="3" t="s">
        <v>38</v>
      </c>
    </row>
    <row r="25" spans="1:5" ht="16.2" hidden="1" thickBot="1" x14ac:dyDescent="0.35">
      <c r="A25">
        <f>IF(ISBLANK(B25),"",SUBTOTAL(103,$B$2:B25))</f>
        <v>0</v>
      </c>
      <c r="B25" s="3" t="s">
        <v>39</v>
      </c>
      <c r="C25" s="6">
        <v>79769305</v>
      </c>
      <c r="D25" s="4" t="s">
        <v>5</v>
      </c>
      <c r="E25" s="3" t="s">
        <v>39</v>
      </c>
    </row>
    <row r="26" spans="1:5" ht="16.2" hidden="1" thickBot="1" x14ac:dyDescent="0.35">
      <c r="A26">
        <f>IF(ISBLANK(B26),"",SUBTOTAL(103,$B$2:B26))</f>
        <v>0</v>
      </c>
      <c r="B26" s="3" t="s">
        <v>40</v>
      </c>
      <c r="C26" s="6">
        <v>79769306</v>
      </c>
      <c r="D26" s="4" t="s">
        <v>5</v>
      </c>
      <c r="E26" s="3" t="s">
        <v>40</v>
      </c>
    </row>
    <row r="27" spans="1:5" ht="16.2" hidden="1" thickBot="1" x14ac:dyDescent="0.35">
      <c r="A27">
        <f>IF(ISBLANK(B27),"",SUBTOTAL(103,$B$2:B27))</f>
        <v>0</v>
      </c>
      <c r="B27" s="3" t="s">
        <v>41</v>
      </c>
      <c r="C27" s="6">
        <v>79769307</v>
      </c>
      <c r="D27" s="4" t="s">
        <v>5</v>
      </c>
      <c r="E27" s="3" t="s">
        <v>41</v>
      </c>
    </row>
    <row r="28" spans="1:5" ht="16.2" hidden="1" thickBot="1" x14ac:dyDescent="0.35">
      <c r="A28">
        <f>IF(ISBLANK(B28),"",SUBTOTAL(103,$B$2:B28))</f>
        <v>0</v>
      </c>
      <c r="B28" s="3" t="s">
        <v>42</v>
      </c>
      <c r="C28" s="6">
        <v>79769308</v>
      </c>
      <c r="D28" s="4" t="s">
        <v>5</v>
      </c>
      <c r="E28" s="3" t="s">
        <v>42</v>
      </c>
    </row>
    <row r="29" spans="1:5" ht="16.2" hidden="1" thickBot="1" x14ac:dyDescent="0.35">
      <c r="A29">
        <f>IF(ISBLANK(B29),"",SUBTOTAL(103,$B$2:B29))</f>
        <v>0</v>
      </c>
      <c r="B29" s="3" t="s">
        <v>43</v>
      </c>
      <c r="C29" s="6">
        <v>79769310</v>
      </c>
      <c r="D29" s="4" t="s">
        <v>5</v>
      </c>
      <c r="E29" s="3" t="s">
        <v>43</v>
      </c>
    </row>
    <row r="30" spans="1:5" ht="16.2" hidden="1" thickBot="1" x14ac:dyDescent="0.35">
      <c r="A30">
        <f>IF(ISBLANK(B30),"",SUBTOTAL(103,$B$2:B30))</f>
        <v>0</v>
      </c>
      <c r="B30" s="3" t="s">
        <v>44</v>
      </c>
      <c r="C30" s="6">
        <v>79769311</v>
      </c>
      <c r="D30" s="4" t="s">
        <v>7</v>
      </c>
      <c r="E30" s="3" t="s">
        <v>44</v>
      </c>
    </row>
    <row r="31" spans="1:5" ht="16.2" hidden="1" thickBot="1" x14ac:dyDescent="0.35">
      <c r="A31">
        <f>IF(ISBLANK(B31),"",SUBTOTAL(103,$B$2:B31))</f>
        <v>0</v>
      </c>
      <c r="B31" s="3" t="s">
        <v>45</v>
      </c>
      <c r="C31" s="6">
        <v>79769312</v>
      </c>
      <c r="D31" s="4" t="s">
        <v>7</v>
      </c>
      <c r="E31" s="3" t="s">
        <v>45</v>
      </c>
    </row>
    <row r="32" spans="1:5" ht="16.2" hidden="1" thickBot="1" x14ac:dyDescent="0.35">
      <c r="A32">
        <f>IF(ISBLANK(B32),"",SUBTOTAL(103,$B$2:B32))</f>
        <v>0</v>
      </c>
      <c r="B32" s="3" t="s">
        <v>46</v>
      </c>
      <c r="C32" s="6">
        <v>79769313</v>
      </c>
      <c r="D32" s="4" t="s">
        <v>5</v>
      </c>
      <c r="E32" s="3" t="s">
        <v>46</v>
      </c>
    </row>
    <row r="33" spans="1:5" ht="16.2" hidden="1" thickBot="1" x14ac:dyDescent="0.35">
      <c r="A33">
        <f>IF(ISBLANK(B33),"",SUBTOTAL(103,$B$2:B33))</f>
        <v>0</v>
      </c>
      <c r="B33" s="3" t="s">
        <v>47</v>
      </c>
      <c r="C33" s="6">
        <v>79769314</v>
      </c>
      <c r="D33" s="4" t="s">
        <v>5</v>
      </c>
      <c r="E33" s="3" t="s">
        <v>47</v>
      </c>
    </row>
    <row r="34" spans="1:5" ht="16.2" hidden="1" thickBot="1" x14ac:dyDescent="0.35">
      <c r="A34">
        <f>IF(ISBLANK(B34),"",SUBTOTAL(103,$B$2:B34))</f>
        <v>0</v>
      </c>
      <c r="B34" s="3" t="s">
        <v>48</v>
      </c>
      <c r="C34" s="6">
        <v>79769315</v>
      </c>
      <c r="D34" s="4" t="s">
        <v>5</v>
      </c>
      <c r="E34" s="3" t="s">
        <v>48</v>
      </c>
    </row>
    <row r="35" spans="1:5" ht="16.2" hidden="1" thickBot="1" x14ac:dyDescent="0.35">
      <c r="A35">
        <f>IF(ISBLANK(B35),"",SUBTOTAL(103,$B$2:B35))</f>
        <v>0</v>
      </c>
      <c r="B35" s="3" t="s">
        <v>49</v>
      </c>
      <c r="C35" s="6">
        <v>79769317</v>
      </c>
      <c r="D35" s="4" t="s">
        <v>7</v>
      </c>
      <c r="E35" s="3" t="s">
        <v>49</v>
      </c>
    </row>
    <row r="36" spans="1:5" ht="16.2" hidden="1" thickBot="1" x14ac:dyDescent="0.35">
      <c r="A36">
        <f>IF(ISBLANK(B36),"",SUBTOTAL(103,$B$2:B36))</f>
        <v>0</v>
      </c>
      <c r="B36" s="3" t="s">
        <v>50</v>
      </c>
      <c r="C36" s="6">
        <v>79769319</v>
      </c>
      <c r="D36" s="4" t="s">
        <v>51</v>
      </c>
      <c r="E36" s="3" t="s">
        <v>50</v>
      </c>
    </row>
    <row r="37" spans="1:5" ht="16.2" hidden="1" thickBot="1" x14ac:dyDescent="0.35">
      <c r="A37">
        <f>IF(ISBLANK(B37),"",SUBTOTAL(103,$B$2:B37))</f>
        <v>0</v>
      </c>
      <c r="B37" s="3" t="s">
        <v>52</v>
      </c>
      <c r="C37" s="6">
        <v>79769320</v>
      </c>
      <c r="D37" s="4" t="s">
        <v>7</v>
      </c>
      <c r="E37" s="3" t="s">
        <v>52</v>
      </c>
    </row>
    <row r="38" spans="1:5" ht="16.2" hidden="1" thickBot="1" x14ac:dyDescent="0.35">
      <c r="A38">
        <f>IF(ISBLANK(B38),"",SUBTOTAL(103,$B$2:B38))</f>
        <v>0</v>
      </c>
      <c r="B38" s="3" t="s">
        <v>53</v>
      </c>
      <c r="C38" s="6">
        <v>79769321</v>
      </c>
      <c r="D38" s="4" t="s">
        <v>7</v>
      </c>
      <c r="E38" s="3" t="s">
        <v>53</v>
      </c>
    </row>
    <row r="39" spans="1:5" ht="16.2" hidden="1" thickBot="1" x14ac:dyDescent="0.35">
      <c r="A39">
        <f>IF(ISBLANK(B39),"",SUBTOTAL(103,$B$2:B39))</f>
        <v>0</v>
      </c>
      <c r="B39" s="3" t="s">
        <v>54</v>
      </c>
      <c r="C39" s="6">
        <v>79769322</v>
      </c>
      <c r="D39" s="4" t="s">
        <v>7</v>
      </c>
      <c r="E39" s="3" t="s">
        <v>54</v>
      </c>
    </row>
    <row r="40" spans="1:5" ht="16.2" hidden="1" thickBot="1" x14ac:dyDescent="0.35">
      <c r="A40">
        <f>IF(ISBLANK(B40),"",SUBTOTAL(103,$B$2:B40))</f>
        <v>0</v>
      </c>
      <c r="B40" s="3" t="s">
        <v>55</v>
      </c>
      <c r="C40" s="6">
        <v>79769323</v>
      </c>
      <c r="D40" s="4" t="s">
        <v>7</v>
      </c>
      <c r="E40" s="3" t="s">
        <v>55</v>
      </c>
    </row>
    <row r="41" spans="1:5" ht="16.2" hidden="1" thickBot="1" x14ac:dyDescent="0.35">
      <c r="A41">
        <f>IF(ISBLANK(B41),"",SUBTOTAL(103,$B$2:B41))</f>
        <v>0</v>
      </c>
      <c r="B41" s="3" t="s">
        <v>56</v>
      </c>
      <c r="C41" s="6">
        <v>79769324</v>
      </c>
      <c r="D41" s="4" t="s">
        <v>5</v>
      </c>
      <c r="E41" s="3" t="s">
        <v>56</v>
      </c>
    </row>
    <row r="42" spans="1:5" ht="16.2" hidden="1" thickBot="1" x14ac:dyDescent="0.35">
      <c r="A42">
        <f>IF(ISBLANK(B42),"",SUBTOTAL(103,$B$2:B42))</f>
        <v>0</v>
      </c>
      <c r="B42" s="3" t="s">
        <v>57</v>
      </c>
      <c r="C42" s="6">
        <v>79769325</v>
      </c>
      <c r="D42" s="4" t="s">
        <v>7</v>
      </c>
      <c r="E42" s="3" t="s">
        <v>57</v>
      </c>
    </row>
    <row r="43" spans="1:5" ht="16.2" hidden="1" thickBot="1" x14ac:dyDescent="0.35">
      <c r="A43">
        <f>IF(ISBLANK(B43),"",SUBTOTAL(103,$B$2:B43))</f>
        <v>0</v>
      </c>
      <c r="B43" s="3" t="s">
        <v>58</v>
      </c>
      <c r="C43" s="6">
        <v>79769326</v>
      </c>
      <c r="D43" s="4" t="s">
        <v>7</v>
      </c>
      <c r="E43" s="3" t="s">
        <v>58</v>
      </c>
    </row>
    <row r="44" spans="1:5" ht="16.2" hidden="1" thickBot="1" x14ac:dyDescent="0.35">
      <c r="A44">
        <f>IF(ISBLANK(B44),"",SUBTOTAL(103,$B$2:B44))</f>
        <v>0</v>
      </c>
      <c r="B44" s="3" t="s">
        <v>59</v>
      </c>
      <c r="C44" s="6">
        <v>79769327</v>
      </c>
      <c r="D44" s="4" t="s">
        <v>7</v>
      </c>
      <c r="E44" s="3" t="s">
        <v>59</v>
      </c>
    </row>
    <row r="45" spans="1:5" ht="16.2" hidden="1" thickBot="1" x14ac:dyDescent="0.35">
      <c r="A45">
        <f>IF(ISBLANK(B45),"",SUBTOTAL(103,$B$2:B45))</f>
        <v>0</v>
      </c>
      <c r="B45" s="3" t="s">
        <v>60</v>
      </c>
      <c r="C45" s="6">
        <v>79769328</v>
      </c>
      <c r="D45" s="4" t="s">
        <v>7</v>
      </c>
      <c r="E45" s="3" t="s">
        <v>60</v>
      </c>
    </row>
    <row r="46" spans="1:5" ht="16.2" hidden="1" thickBot="1" x14ac:dyDescent="0.35">
      <c r="A46">
        <f>IF(ISBLANK(B46),"",SUBTOTAL(103,$B$2:B46))</f>
        <v>0</v>
      </c>
      <c r="B46" s="3" t="s">
        <v>61</v>
      </c>
      <c r="C46" s="6">
        <v>79769329</v>
      </c>
      <c r="D46" s="4" t="s">
        <v>7</v>
      </c>
      <c r="E46" s="3" t="s">
        <v>61</v>
      </c>
    </row>
    <row r="47" spans="1:5" ht="16.2" hidden="1" thickBot="1" x14ac:dyDescent="0.35">
      <c r="A47">
        <f>IF(ISBLANK(B47),"",SUBTOTAL(103,$B$2:B47))</f>
        <v>0</v>
      </c>
      <c r="B47" s="3" t="s">
        <v>62</v>
      </c>
      <c r="C47" s="6">
        <v>79769330</v>
      </c>
      <c r="D47" s="4" t="s">
        <v>7</v>
      </c>
      <c r="E47" s="3" t="s">
        <v>62</v>
      </c>
    </row>
    <row r="48" spans="1:5" ht="16.2" hidden="1" thickBot="1" x14ac:dyDescent="0.35">
      <c r="A48">
        <f>IF(ISBLANK(B48),"",SUBTOTAL(103,$B$2:B48))</f>
        <v>0</v>
      </c>
      <c r="B48" s="3" t="s">
        <v>63</v>
      </c>
      <c r="C48" s="6">
        <v>79769331</v>
      </c>
      <c r="D48" s="4" t="s">
        <v>5</v>
      </c>
      <c r="E48" s="3" t="s">
        <v>63</v>
      </c>
    </row>
    <row r="49" spans="1:5" ht="16.2" hidden="1" thickBot="1" x14ac:dyDescent="0.35">
      <c r="A49">
        <f>IF(ISBLANK(B49),"",SUBTOTAL(103,$B$2:B49))</f>
        <v>0</v>
      </c>
      <c r="B49" s="3" t="s">
        <v>64</v>
      </c>
      <c r="C49" s="6">
        <v>79769332</v>
      </c>
      <c r="D49" s="4" t="s">
        <v>7</v>
      </c>
      <c r="E49" s="3" t="s">
        <v>64</v>
      </c>
    </row>
    <row r="50" spans="1:5" ht="16.2" hidden="1" thickBot="1" x14ac:dyDescent="0.35">
      <c r="A50">
        <f>IF(ISBLANK(B50),"",SUBTOTAL(103,$B$2:B50))</f>
        <v>0</v>
      </c>
      <c r="B50" s="3" t="s">
        <v>65</v>
      </c>
      <c r="C50" s="6">
        <v>79769333</v>
      </c>
      <c r="D50" s="4" t="s">
        <v>7</v>
      </c>
      <c r="E50" s="3" t="s">
        <v>65</v>
      </c>
    </row>
    <row r="51" spans="1:5" ht="16.2" hidden="1" thickBot="1" x14ac:dyDescent="0.35">
      <c r="A51">
        <f>IF(ISBLANK(B51),"",SUBTOTAL(103,$B$2:B51))</f>
        <v>0</v>
      </c>
      <c r="B51" s="3" t="s">
        <v>66</v>
      </c>
      <c r="C51" s="6">
        <v>79769334</v>
      </c>
      <c r="D51" s="4" t="s">
        <v>7</v>
      </c>
      <c r="E51" s="3" t="s">
        <v>66</v>
      </c>
    </row>
    <row r="52" spans="1:5" ht="16.2" hidden="1" thickBot="1" x14ac:dyDescent="0.35">
      <c r="A52">
        <f>IF(ISBLANK(B52),"",SUBTOTAL(103,$B$2:B52))</f>
        <v>0</v>
      </c>
      <c r="B52" s="3" t="s">
        <v>67</v>
      </c>
      <c r="C52" s="6">
        <v>79769335</v>
      </c>
      <c r="D52" s="4" t="s">
        <v>7</v>
      </c>
      <c r="E52" s="3" t="s">
        <v>67</v>
      </c>
    </row>
    <row r="53" spans="1:5" ht="16.2" hidden="1" thickBot="1" x14ac:dyDescent="0.35">
      <c r="A53">
        <f>IF(ISBLANK(B53),"",SUBTOTAL(103,$B$2:B53))</f>
        <v>0</v>
      </c>
      <c r="B53" s="3" t="s">
        <v>68</v>
      </c>
      <c r="C53" s="6">
        <v>79769336</v>
      </c>
      <c r="D53" s="4" t="s">
        <v>7</v>
      </c>
      <c r="E53" s="3" t="s">
        <v>68</v>
      </c>
    </row>
    <row r="54" spans="1:5" ht="16.2" hidden="1" thickBot="1" x14ac:dyDescent="0.35">
      <c r="A54">
        <f>IF(ISBLANK(B54),"",SUBTOTAL(103,$B$2:B54))</f>
        <v>0</v>
      </c>
      <c r="B54" s="3" t="s">
        <v>69</v>
      </c>
      <c r="C54" s="6">
        <v>79769337</v>
      </c>
      <c r="D54" s="4" t="s">
        <v>7</v>
      </c>
      <c r="E54" s="3" t="s">
        <v>69</v>
      </c>
    </row>
    <row r="55" spans="1:5" ht="16.2" hidden="1" thickBot="1" x14ac:dyDescent="0.35">
      <c r="A55">
        <f>IF(ISBLANK(B55),"",SUBTOTAL(103,$B$2:B55))</f>
        <v>0</v>
      </c>
      <c r="B55" s="3" t="s">
        <v>70</v>
      </c>
      <c r="C55" s="6">
        <v>79769338</v>
      </c>
      <c r="D55" s="4" t="s">
        <v>7</v>
      </c>
      <c r="E55" s="3" t="s">
        <v>70</v>
      </c>
    </row>
    <row r="56" spans="1:5" ht="16.2" hidden="1" thickBot="1" x14ac:dyDescent="0.35">
      <c r="A56">
        <f>IF(ISBLANK(B56),"",SUBTOTAL(103,$B$2:B56))</f>
        <v>0</v>
      </c>
      <c r="B56" s="3" t="s">
        <v>71</v>
      </c>
      <c r="C56" s="6">
        <v>79769339</v>
      </c>
      <c r="D56" s="4" t="s">
        <v>7</v>
      </c>
      <c r="E56" s="3" t="s">
        <v>71</v>
      </c>
    </row>
    <row r="57" spans="1:5" ht="16.2" hidden="1" thickBot="1" x14ac:dyDescent="0.35">
      <c r="A57">
        <f>IF(ISBLANK(B57),"",SUBTOTAL(103,$B$2:B57))</f>
        <v>0</v>
      </c>
      <c r="B57" s="3" t="s">
        <v>72</v>
      </c>
      <c r="C57" s="6">
        <v>79769340</v>
      </c>
      <c r="D57" s="4" t="s">
        <v>7</v>
      </c>
      <c r="E57" s="3" t="s">
        <v>72</v>
      </c>
    </row>
    <row r="58" spans="1:5" ht="16.2" hidden="1" thickBot="1" x14ac:dyDescent="0.35">
      <c r="A58">
        <f>IF(ISBLANK(B58),"",SUBTOTAL(103,$B$2:B58))</f>
        <v>0</v>
      </c>
      <c r="B58" s="3" t="s">
        <v>73</v>
      </c>
      <c r="C58" s="6">
        <v>79769341</v>
      </c>
      <c r="D58" s="4" t="s">
        <v>7</v>
      </c>
      <c r="E58" s="3" t="s">
        <v>73</v>
      </c>
    </row>
    <row r="59" spans="1:5" ht="16.2" hidden="1" thickBot="1" x14ac:dyDescent="0.35">
      <c r="A59">
        <f>IF(ISBLANK(B59),"",SUBTOTAL(103,$B$2:B59))</f>
        <v>0</v>
      </c>
      <c r="B59" s="3" t="s">
        <v>74</v>
      </c>
      <c r="C59" s="6">
        <v>79769343</v>
      </c>
      <c r="D59" s="4" t="s">
        <v>7</v>
      </c>
      <c r="E59" s="3" t="s">
        <v>74</v>
      </c>
    </row>
    <row r="60" spans="1:5" ht="16.2" hidden="1" thickBot="1" x14ac:dyDescent="0.35">
      <c r="A60">
        <f>IF(ISBLANK(B60),"",SUBTOTAL(103,$B$2:B60))</f>
        <v>0</v>
      </c>
      <c r="B60" s="3" t="s">
        <v>75</v>
      </c>
      <c r="C60" s="6">
        <v>79769344</v>
      </c>
      <c r="D60" s="4" t="s">
        <v>7</v>
      </c>
      <c r="E60" s="3" t="s">
        <v>75</v>
      </c>
    </row>
    <row r="61" spans="1:5" ht="16.2" hidden="1" thickBot="1" x14ac:dyDescent="0.35">
      <c r="A61">
        <f>IF(ISBLANK(B61),"",SUBTOTAL(103,$B$2:B61))</f>
        <v>0</v>
      </c>
      <c r="B61" s="3" t="s">
        <v>76</v>
      </c>
      <c r="C61" s="6">
        <v>79769345</v>
      </c>
      <c r="D61" s="4" t="s">
        <v>7</v>
      </c>
      <c r="E61" s="3" t="s">
        <v>76</v>
      </c>
    </row>
    <row r="62" spans="1:5" ht="16.2" hidden="1" thickBot="1" x14ac:dyDescent="0.35">
      <c r="A62">
        <f>IF(ISBLANK(B62),"",SUBTOTAL(103,$B$2:B62))</f>
        <v>0</v>
      </c>
      <c r="B62" s="3" t="s">
        <v>77</v>
      </c>
      <c r="C62" s="6">
        <v>79769346</v>
      </c>
      <c r="D62" s="4" t="s">
        <v>7</v>
      </c>
      <c r="E62" s="3" t="s">
        <v>77</v>
      </c>
    </row>
    <row r="63" spans="1:5" ht="16.2" hidden="1" thickBot="1" x14ac:dyDescent="0.35">
      <c r="A63">
        <f>IF(ISBLANK(B63),"",SUBTOTAL(103,$B$2:B63))</f>
        <v>0</v>
      </c>
      <c r="B63" s="3" t="s">
        <v>78</v>
      </c>
      <c r="C63" s="6">
        <v>79769347</v>
      </c>
      <c r="D63" s="4" t="s">
        <v>7</v>
      </c>
      <c r="E63" s="3" t="s">
        <v>78</v>
      </c>
    </row>
    <row r="64" spans="1:5" ht="16.2" hidden="1" thickBot="1" x14ac:dyDescent="0.35">
      <c r="A64">
        <f>IF(ISBLANK(B64),"",SUBTOTAL(103,$B$2:B64))</f>
        <v>0</v>
      </c>
      <c r="B64" s="3" t="s">
        <v>79</v>
      </c>
      <c r="C64" s="6">
        <v>79769348</v>
      </c>
      <c r="D64" s="4" t="s">
        <v>7</v>
      </c>
      <c r="E64" s="3" t="s">
        <v>79</v>
      </c>
    </row>
    <row r="65" spans="1:5" ht="16.2" hidden="1" thickBot="1" x14ac:dyDescent="0.35">
      <c r="A65">
        <f>IF(ISBLANK(B65),"",SUBTOTAL(103,$B$2:B65))</f>
        <v>0</v>
      </c>
      <c r="B65" s="3" t="s">
        <v>80</v>
      </c>
      <c r="C65" s="6">
        <v>79769350</v>
      </c>
      <c r="D65" s="4" t="s">
        <v>7</v>
      </c>
      <c r="E65" s="3" t="s">
        <v>80</v>
      </c>
    </row>
    <row r="66" spans="1:5" ht="16.2" hidden="1" thickBot="1" x14ac:dyDescent="0.35">
      <c r="A66">
        <f>IF(ISBLANK(B66),"",SUBTOTAL(103,$B$2:B66))</f>
        <v>0</v>
      </c>
      <c r="B66" s="3" t="s">
        <v>81</v>
      </c>
      <c r="C66" s="6">
        <v>79769352</v>
      </c>
      <c r="D66" s="4" t="s">
        <v>5</v>
      </c>
      <c r="E66" s="3" t="s">
        <v>81</v>
      </c>
    </row>
    <row r="67" spans="1:5" ht="16.2" hidden="1" thickBot="1" x14ac:dyDescent="0.35">
      <c r="A67">
        <f>IF(ISBLANK(B67),"",SUBTOTAL(103,$B$2:B67))</f>
        <v>0</v>
      </c>
      <c r="B67" s="3" t="s">
        <v>82</v>
      </c>
      <c r="C67" s="6">
        <v>79769353</v>
      </c>
      <c r="D67" s="4" t="s">
        <v>7</v>
      </c>
      <c r="E67" s="3" t="s">
        <v>82</v>
      </c>
    </row>
    <row r="68" spans="1:5" ht="16.2" hidden="1" thickBot="1" x14ac:dyDescent="0.35">
      <c r="A68">
        <f>IF(ISBLANK(B68),"",SUBTOTAL(103,$B$2:B68))</f>
        <v>0</v>
      </c>
      <c r="B68" s="3" t="s">
        <v>83</v>
      </c>
      <c r="C68" s="6">
        <v>79769354</v>
      </c>
      <c r="D68" s="4" t="s">
        <v>7</v>
      </c>
      <c r="E68" s="3" t="s">
        <v>83</v>
      </c>
    </row>
    <row r="69" spans="1:5" ht="16.2" hidden="1" thickBot="1" x14ac:dyDescent="0.35">
      <c r="A69">
        <f>IF(ISBLANK(B69),"",SUBTOTAL(103,$B$2:B69))</f>
        <v>0</v>
      </c>
      <c r="B69" s="3" t="s">
        <v>84</v>
      </c>
      <c r="C69" s="6">
        <v>79769355</v>
      </c>
      <c r="D69" s="4" t="s">
        <v>7</v>
      </c>
      <c r="E69" s="3" t="s">
        <v>84</v>
      </c>
    </row>
    <row r="70" spans="1:5" ht="16.2" hidden="1" thickBot="1" x14ac:dyDescent="0.35">
      <c r="A70">
        <f>IF(ISBLANK(B70),"",SUBTOTAL(103,$B$2:B70))</f>
        <v>0</v>
      </c>
      <c r="B70" s="3" t="s">
        <v>85</v>
      </c>
      <c r="C70" s="6">
        <v>79769356</v>
      </c>
      <c r="D70" s="4" t="s">
        <v>7</v>
      </c>
      <c r="E70" s="3" t="s">
        <v>85</v>
      </c>
    </row>
    <row r="71" spans="1:5" ht="16.2" hidden="1" thickBot="1" x14ac:dyDescent="0.35">
      <c r="A71">
        <f>IF(ISBLANK(B71),"",SUBTOTAL(103,$B$2:B71))</f>
        <v>0</v>
      </c>
      <c r="B71" s="3" t="s">
        <v>86</v>
      </c>
      <c r="C71" s="6">
        <v>79769357</v>
      </c>
      <c r="D71" s="4" t="s">
        <v>7</v>
      </c>
      <c r="E71" s="3" t="s">
        <v>86</v>
      </c>
    </row>
    <row r="72" spans="1:5" ht="16.2" hidden="1" thickBot="1" x14ac:dyDescent="0.35">
      <c r="A72">
        <f>IF(ISBLANK(B72),"",SUBTOTAL(103,$B$2:B72))</f>
        <v>0</v>
      </c>
      <c r="B72" s="3" t="s">
        <v>87</v>
      </c>
      <c r="C72" s="6">
        <v>79769358</v>
      </c>
      <c r="D72" s="4" t="s">
        <v>7</v>
      </c>
      <c r="E72" s="3" t="s">
        <v>87</v>
      </c>
    </row>
    <row r="73" spans="1:5" ht="16.2" hidden="1" thickBot="1" x14ac:dyDescent="0.35">
      <c r="A73">
        <f>IF(ISBLANK(B73),"",SUBTOTAL(103,$B$2:B73))</f>
        <v>0</v>
      </c>
      <c r="B73" s="3" t="s">
        <v>88</v>
      </c>
      <c r="C73" s="6">
        <v>79769359</v>
      </c>
      <c r="D73" s="4" t="s">
        <v>7</v>
      </c>
      <c r="E73" s="3" t="s">
        <v>88</v>
      </c>
    </row>
    <row r="74" spans="1:5" ht="16.2" hidden="1" thickBot="1" x14ac:dyDescent="0.35">
      <c r="A74">
        <f>IF(ISBLANK(B74),"",SUBTOTAL(103,$B$2:B74))</f>
        <v>0</v>
      </c>
      <c r="B74" s="3" t="s">
        <v>89</v>
      </c>
      <c r="C74" s="6">
        <v>79769360</v>
      </c>
      <c r="D74" s="4" t="s">
        <v>7</v>
      </c>
      <c r="E74" s="3" t="s">
        <v>89</v>
      </c>
    </row>
    <row r="75" spans="1:5" ht="16.2" hidden="1" thickBot="1" x14ac:dyDescent="0.35">
      <c r="A75">
        <f>IF(ISBLANK(B75),"",SUBTOTAL(103,$B$2:B75))</f>
        <v>0</v>
      </c>
      <c r="B75" s="3" t="s">
        <v>90</v>
      </c>
      <c r="C75" s="6">
        <v>79769361</v>
      </c>
      <c r="D75" s="4" t="s">
        <v>7</v>
      </c>
      <c r="E75" s="3" t="s">
        <v>90</v>
      </c>
    </row>
    <row r="76" spans="1:5" ht="16.2" hidden="1" thickBot="1" x14ac:dyDescent="0.35">
      <c r="A76">
        <f>IF(ISBLANK(B76),"",SUBTOTAL(103,$B$2:B76))</f>
        <v>0</v>
      </c>
      <c r="B76" s="3" t="s">
        <v>91</v>
      </c>
      <c r="C76" s="6">
        <v>79769362</v>
      </c>
      <c r="D76" s="4" t="s">
        <v>7</v>
      </c>
      <c r="E76" s="3" t="s">
        <v>91</v>
      </c>
    </row>
    <row r="77" spans="1:5" ht="16.2" hidden="1" thickBot="1" x14ac:dyDescent="0.35">
      <c r="A77">
        <f>IF(ISBLANK(B77),"",SUBTOTAL(103,$B$2:B77))</f>
        <v>0</v>
      </c>
      <c r="B77" s="3" t="s">
        <v>92</v>
      </c>
      <c r="C77" s="6">
        <v>79769363</v>
      </c>
      <c r="D77" s="4" t="s">
        <v>7</v>
      </c>
      <c r="E77" s="3" t="s">
        <v>92</v>
      </c>
    </row>
    <row r="78" spans="1:5" ht="16.2" hidden="1" thickBot="1" x14ac:dyDescent="0.35">
      <c r="A78">
        <f>IF(ISBLANK(B78),"",SUBTOTAL(103,$B$2:B78))</f>
        <v>0</v>
      </c>
      <c r="B78" s="3" t="s">
        <v>93</v>
      </c>
      <c r="C78" s="6">
        <v>79769364</v>
      </c>
      <c r="D78" s="4" t="s">
        <v>7</v>
      </c>
      <c r="E78" s="3" t="s">
        <v>93</v>
      </c>
    </row>
    <row r="79" spans="1:5" ht="16.2" hidden="1" thickBot="1" x14ac:dyDescent="0.35">
      <c r="A79">
        <f>IF(ISBLANK(B79),"",SUBTOTAL(103,$B$2:B79))</f>
        <v>0</v>
      </c>
      <c r="B79" s="3" t="s">
        <v>94</v>
      </c>
      <c r="C79" s="6">
        <v>79769365</v>
      </c>
      <c r="D79" s="4" t="s">
        <v>7</v>
      </c>
      <c r="E79" s="3" t="s">
        <v>94</v>
      </c>
    </row>
    <row r="80" spans="1:5" ht="16.2" hidden="1" thickBot="1" x14ac:dyDescent="0.35">
      <c r="A80">
        <f>IF(ISBLANK(B80),"",SUBTOTAL(103,$B$2:B80))</f>
        <v>0</v>
      </c>
      <c r="B80" s="3" t="s">
        <v>95</v>
      </c>
      <c r="C80" s="6">
        <v>79769366</v>
      </c>
      <c r="D80" s="4" t="s">
        <v>7</v>
      </c>
      <c r="E80" s="3" t="s">
        <v>95</v>
      </c>
    </row>
    <row r="81" spans="1:5" ht="16.2" hidden="1" thickBot="1" x14ac:dyDescent="0.35">
      <c r="A81">
        <f>IF(ISBLANK(B81),"",SUBTOTAL(103,$B$2:B81))</f>
        <v>0</v>
      </c>
      <c r="B81" s="3" t="s">
        <v>96</v>
      </c>
      <c r="C81" s="6">
        <v>79769367</v>
      </c>
      <c r="D81" s="4" t="s">
        <v>7</v>
      </c>
      <c r="E81" s="3" t="s">
        <v>96</v>
      </c>
    </row>
    <row r="82" spans="1:5" ht="16.2" hidden="1" thickBot="1" x14ac:dyDescent="0.35">
      <c r="A82">
        <f>IF(ISBLANK(B82),"",SUBTOTAL(103,$B$2:B82))</f>
        <v>0</v>
      </c>
      <c r="B82" s="3" t="s">
        <v>97</v>
      </c>
      <c r="C82" s="6">
        <v>79769368</v>
      </c>
      <c r="D82" s="4" t="s">
        <v>7</v>
      </c>
      <c r="E82" s="3" t="s">
        <v>97</v>
      </c>
    </row>
    <row r="83" spans="1:5" ht="16.2" hidden="1" thickBot="1" x14ac:dyDescent="0.35">
      <c r="A83">
        <f>IF(ISBLANK(B83),"",SUBTOTAL(103,$B$2:B83))</f>
        <v>0</v>
      </c>
      <c r="B83" s="3" t="s">
        <v>98</v>
      </c>
      <c r="C83" s="6">
        <v>79769369</v>
      </c>
      <c r="D83" s="4" t="s">
        <v>7</v>
      </c>
      <c r="E83" s="3" t="s">
        <v>98</v>
      </c>
    </row>
    <row r="84" spans="1:5" ht="16.2" hidden="1" thickBot="1" x14ac:dyDescent="0.35">
      <c r="A84">
        <f>IF(ISBLANK(B84),"",SUBTOTAL(103,$B$2:B84))</f>
        <v>0</v>
      </c>
      <c r="B84" s="3" t="s">
        <v>99</v>
      </c>
      <c r="C84" s="6">
        <v>79769370</v>
      </c>
      <c r="D84" s="4" t="s">
        <v>7</v>
      </c>
      <c r="E84" s="3" t="s">
        <v>99</v>
      </c>
    </row>
    <row r="85" spans="1:5" ht="16.2" hidden="1" thickBot="1" x14ac:dyDescent="0.35">
      <c r="A85">
        <f>IF(ISBLANK(B85),"",SUBTOTAL(103,$B$2:B85))</f>
        <v>0</v>
      </c>
      <c r="B85" s="3" t="s">
        <v>100</v>
      </c>
      <c r="C85" s="6">
        <v>79769371</v>
      </c>
      <c r="D85" s="4" t="s">
        <v>7</v>
      </c>
      <c r="E85" s="3" t="s">
        <v>100</v>
      </c>
    </row>
    <row r="86" spans="1:5" ht="16.2" hidden="1" thickBot="1" x14ac:dyDescent="0.35">
      <c r="A86">
        <f>IF(ISBLANK(B86),"",SUBTOTAL(103,$B$2:B86))</f>
        <v>0</v>
      </c>
      <c r="B86" s="3" t="s">
        <v>101</v>
      </c>
      <c r="C86" s="6">
        <v>79769372</v>
      </c>
      <c r="D86" s="4" t="s">
        <v>7</v>
      </c>
      <c r="E86" s="3" t="s">
        <v>101</v>
      </c>
    </row>
    <row r="87" spans="1:5" ht="16.2" hidden="1" thickBot="1" x14ac:dyDescent="0.35">
      <c r="A87">
        <f>IF(ISBLANK(B87),"",SUBTOTAL(103,$B$2:B87))</f>
        <v>0</v>
      </c>
      <c r="B87" s="3" t="s">
        <v>102</v>
      </c>
      <c r="C87" s="6">
        <v>79769373</v>
      </c>
      <c r="D87" s="4" t="s">
        <v>7</v>
      </c>
      <c r="E87" s="3" t="s">
        <v>102</v>
      </c>
    </row>
    <row r="88" spans="1:5" ht="16.2" hidden="1" thickBot="1" x14ac:dyDescent="0.35">
      <c r="A88">
        <f>IF(ISBLANK(B88),"",SUBTOTAL(103,$B$2:B88))</f>
        <v>0</v>
      </c>
      <c r="B88" s="3" t="s">
        <v>103</v>
      </c>
      <c r="C88" s="6">
        <v>79769381</v>
      </c>
      <c r="D88" s="4" t="s">
        <v>7</v>
      </c>
      <c r="E88" s="3" t="s">
        <v>103</v>
      </c>
    </row>
    <row r="89" spans="1:5" ht="16.2" hidden="1" thickBot="1" x14ac:dyDescent="0.35">
      <c r="A89">
        <f>IF(ISBLANK(B89),"",SUBTOTAL(103,$B$2:B89))</f>
        <v>0</v>
      </c>
      <c r="B89" s="3" t="s">
        <v>104</v>
      </c>
      <c r="C89" s="6">
        <v>79769390</v>
      </c>
      <c r="D89" s="4" t="s">
        <v>7</v>
      </c>
      <c r="E89" s="3" t="s">
        <v>104</v>
      </c>
    </row>
    <row r="90" spans="1:5" ht="16.2" hidden="1" thickBot="1" x14ac:dyDescent="0.35">
      <c r="A90">
        <f>IF(ISBLANK(B90),"",SUBTOTAL(103,$B$2:B90))</f>
        <v>0</v>
      </c>
      <c r="B90" s="3" t="s">
        <v>105</v>
      </c>
      <c r="C90" s="6">
        <v>79769477</v>
      </c>
      <c r="D90" s="4" t="s">
        <v>7</v>
      </c>
      <c r="E90" s="3" t="s">
        <v>105</v>
      </c>
    </row>
    <row r="91" spans="1:5" ht="16.2" hidden="1" thickBot="1" x14ac:dyDescent="0.35">
      <c r="A91">
        <f>IF(ISBLANK(B91),"",SUBTOTAL(103,$B$2:B91))</f>
        <v>0</v>
      </c>
      <c r="B91" s="3" t="s">
        <v>106</v>
      </c>
      <c r="C91" s="6">
        <v>79769601</v>
      </c>
      <c r="D91" s="4" t="s">
        <v>5</v>
      </c>
      <c r="E91" s="3" t="s">
        <v>106</v>
      </c>
    </row>
    <row r="92" spans="1:5" ht="16.2" hidden="1" thickBot="1" x14ac:dyDescent="0.35">
      <c r="A92">
        <f>IF(ISBLANK(B92),"",SUBTOTAL(103,$B$2:B92))</f>
        <v>0</v>
      </c>
      <c r="B92" s="3" t="s">
        <v>107</v>
      </c>
      <c r="C92" s="6">
        <v>79769701</v>
      </c>
      <c r="D92" s="4" t="s">
        <v>7</v>
      </c>
      <c r="E92" s="3" t="s">
        <v>107</v>
      </c>
    </row>
    <row r="93" spans="1:5" ht="16.2" hidden="1" thickBot="1" x14ac:dyDescent="0.35">
      <c r="A93">
        <f>IF(ISBLANK(B93),"",SUBTOTAL(103,$B$2:B93))</f>
        <v>0</v>
      </c>
      <c r="B93" s="3" t="s">
        <v>108</v>
      </c>
      <c r="C93" s="6">
        <v>79769710</v>
      </c>
      <c r="D93" s="4" t="s">
        <v>7</v>
      </c>
      <c r="E93" s="3" t="s">
        <v>108</v>
      </c>
    </row>
    <row r="94" spans="1:5" ht="16.2" hidden="1" thickBot="1" x14ac:dyDescent="0.35">
      <c r="A94">
        <f>IF(ISBLANK(B94),"",SUBTOTAL(103,$B$2:B94))</f>
        <v>0</v>
      </c>
      <c r="B94" s="3" t="s">
        <v>109</v>
      </c>
      <c r="C94" s="6">
        <v>79769711</v>
      </c>
      <c r="D94" s="4" t="s">
        <v>7</v>
      </c>
      <c r="E94" s="3" t="s">
        <v>109</v>
      </c>
    </row>
    <row r="95" spans="1:5" ht="16.2" hidden="1" thickBot="1" x14ac:dyDescent="0.35">
      <c r="A95">
        <f>IF(ISBLANK(B95),"",SUBTOTAL(103,$B$2:B95))</f>
        <v>0</v>
      </c>
      <c r="B95" s="3" t="s">
        <v>110</v>
      </c>
      <c r="C95" s="6">
        <v>79769712</v>
      </c>
      <c r="D95" s="4" t="s">
        <v>7</v>
      </c>
      <c r="E95" s="3" t="s">
        <v>110</v>
      </c>
    </row>
    <row r="96" spans="1:5" ht="16.2" thickBot="1" x14ac:dyDescent="0.35">
      <c r="A96">
        <f>IF(ISBLANK(B96),"",SUBTOTAL(103,$B$2:B96))</f>
        <v>1</v>
      </c>
      <c r="B96" s="3" t="s">
        <v>111</v>
      </c>
      <c r="C96" s="6">
        <v>79769718</v>
      </c>
      <c r="D96" s="4" t="s">
        <v>7</v>
      </c>
      <c r="E96" s="3" t="s">
        <v>111</v>
      </c>
    </row>
    <row r="97" spans="1:5" ht="16.2" hidden="1" thickBot="1" x14ac:dyDescent="0.35">
      <c r="A97">
        <f>IF(ISBLANK(B97),"",SUBTOTAL(103,$B$2:B97))</f>
        <v>1</v>
      </c>
      <c r="B97" s="3" t="s">
        <v>112</v>
      </c>
      <c r="C97" s="6">
        <v>79769801</v>
      </c>
      <c r="D97" s="4" t="s">
        <v>7</v>
      </c>
      <c r="E97" s="3" t="s">
        <v>112</v>
      </c>
    </row>
    <row r="98" spans="1:5" ht="16.2" hidden="1" thickBot="1" x14ac:dyDescent="0.35">
      <c r="A98">
        <f>IF(ISBLANK(B98),"",SUBTOTAL(103,$B$2:B98))</f>
        <v>1</v>
      </c>
      <c r="B98" s="3" t="s">
        <v>113</v>
      </c>
      <c r="C98" s="6">
        <v>79769802</v>
      </c>
      <c r="D98" s="4" t="s">
        <v>7</v>
      </c>
      <c r="E98" s="3" t="s">
        <v>113</v>
      </c>
    </row>
    <row r="99" spans="1:5" ht="16.2" hidden="1" thickBot="1" x14ac:dyDescent="0.35">
      <c r="A99">
        <f>IF(ISBLANK(B99),"",SUBTOTAL(103,$B$2:B99))</f>
        <v>1</v>
      </c>
      <c r="B99" s="3" t="s">
        <v>114</v>
      </c>
      <c r="C99" s="6">
        <v>79769803</v>
      </c>
      <c r="D99" s="4" t="s">
        <v>7</v>
      </c>
      <c r="E99" s="3" t="s">
        <v>114</v>
      </c>
    </row>
    <row r="100" spans="1:5" ht="16.2" hidden="1" thickBot="1" x14ac:dyDescent="0.35">
      <c r="A100">
        <f>IF(ISBLANK(B100),"",SUBTOTAL(103,$B$2:B100))</f>
        <v>1</v>
      </c>
      <c r="B100" s="3" t="s">
        <v>115</v>
      </c>
      <c r="C100" s="6">
        <v>79769814</v>
      </c>
      <c r="D100" s="4" t="s">
        <v>7</v>
      </c>
      <c r="E100" s="3" t="s">
        <v>115</v>
      </c>
    </row>
    <row r="101" spans="1:5" ht="16.2" hidden="1" thickBot="1" x14ac:dyDescent="0.35">
      <c r="A101">
        <f>IF(ISBLANK(B101),"",SUBTOTAL(103,$B$2:B101))</f>
        <v>1</v>
      </c>
      <c r="B101" s="3" t="s">
        <v>116</v>
      </c>
      <c r="C101" s="6">
        <v>79769815</v>
      </c>
      <c r="D101" s="4" t="s">
        <v>7</v>
      </c>
      <c r="E101" s="3" t="s">
        <v>116</v>
      </c>
    </row>
    <row r="102" spans="1:5" ht="16.2" hidden="1" thickBot="1" x14ac:dyDescent="0.35">
      <c r="A102">
        <f>IF(ISBLANK(B102),"",SUBTOTAL(103,$B$2:B102))</f>
        <v>1</v>
      </c>
      <c r="B102" s="3" t="s">
        <v>117</v>
      </c>
      <c r="C102" s="6" t="s">
        <v>118</v>
      </c>
      <c r="D102" s="4" t="s">
        <v>7</v>
      </c>
      <c r="E102" s="3" t="s">
        <v>117</v>
      </c>
    </row>
    <row r="103" spans="1:5" ht="16.2" hidden="1" thickBot="1" x14ac:dyDescent="0.35">
      <c r="A103">
        <f>IF(ISBLANK(B103),"",SUBTOTAL(103,$B$2:B103))</f>
        <v>1</v>
      </c>
      <c r="B103" s="3" t="s">
        <v>119</v>
      </c>
      <c r="C103" s="6" t="s">
        <v>120</v>
      </c>
      <c r="D103" s="4" t="s">
        <v>7</v>
      </c>
      <c r="E103" s="3" t="s">
        <v>119</v>
      </c>
    </row>
    <row r="104" spans="1:5" ht="16.2" hidden="1" thickBot="1" x14ac:dyDescent="0.35">
      <c r="A104">
        <f>IF(ISBLANK(B104),"",SUBTOTAL(103,$B$2:B104))</f>
        <v>1</v>
      </c>
      <c r="B104" s="3" t="s">
        <v>121</v>
      </c>
      <c r="C104" s="6" t="s">
        <v>122</v>
      </c>
      <c r="D104" s="4" t="s">
        <v>7</v>
      </c>
      <c r="E104" s="3" t="s">
        <v>121</v>
      </c>
    </row>
    <row r="105" spans="1:5" ht="16.2" hidden="1" thickBot="1" x14ac:dyDescent="0.35">
      <c r="A105">
        <f>IF(ISBLANK(B105),"",SUBTOTAL(103,$B$2:B105))</f>
        <v>1</v>
      </c>
      <c r="B105" s="3" t="s">
        <v>123</v>
      </c>
      <c r="C105" s="6" t="s">
        <v>124</v>
      </c>
      <c r="D105" s="4" t="s">
        <v>7</v>
      </c>
      <c r="E105" s="3" t="s">
        <v>123</v>
      </c>
    </row>
    <row r="106" spans="1:5" ht="16.2" hidden="1" thickBot="1" x14ac:dyDescent="0.35">
      <c r="A106">
        <f>IF(ISBLANK(B106),"",SUBTOTAL(103,$B$2:B106))</f>
        <v>1</v>
      </c>
      <c r="B106" s="3" t="s">
        <v>125</v>
      </c>
      <c r="C106" s="6" t="s">
        <v>126</v>
      </c>
      <c r="D106" s="4" t="s">
        <v>7</v>
      </c>
      <c r="E106" s="3" t="s">
        <v>125</v>
      </c>
    </row>
    <row r="107" spans="1:5" ht="16.2" hidden="1" thickBot="1" x14ac:dyDescent="0.35">
      <c r="A107">
        <f>IF(ISBLANK(B107),"",SUBTOTAL(103,$B$2:B107))</f>
        <v>1</v>
      </c>
      <c r="B107" s="3" t="s">
        <v>127</v>
      </c>
      <c r="C107" s="6" t="s">
        <v>128</v>
      </c>
      <c r="D107" s="4" t="s">
        <v>7</v>
      </c>
      <c r="E107" s="3" t="s">
        <v>127</v>
      </c>
    </row>
    <row r="108" spans="1:5" ht="16.2" hidden="1" thickBot="1" x14ac:dyDescent="0.35">
      <c r="A108">
        <f>IF(ISBLANK(B108),"",SUBTOTAL(103,$B$2:B108))</f>
        <v>1</v>
      </c>
      <c r="B108" s="3" t="s">
        <v>129</v>
      </c>
      <c r="C108" s="6" t="s">
        <v>130</v>
      </c>
      <c r="D108" s="4" t="s">
        <v>7</v>
      </c>
      <c r="E108" s="3" t="s">
        <v>129</v>
      </c>
    </row>
    <row r="109" spans="1:5" ht="16.2" hidden="1" thickBot="1" x14ac:dyDescent="0.35">
      <c r="A109">
        <f>IF(ISBLANK(B109),"",SUBTOTAL(103,$B$2:B109))</f>
        <v>1</v>
      </c>
      <c r="B109" s="3" t="s">
        <v>131</v>
      </c>
      <c r="C109" s="6" t="s">
        <v>132</v>
      </c>
      <c r="D109" s="4" t="s">
        <v>7</v>
      </c>
      <c r="E109" s="3" t="s">
        <v>131</v>
      </c>
    </row>
    <row r="110" spans="1:5" ht="16.2" hidden="1" thickBot="1" x14ac:dyDescent="0.35">
      <c r="A110">
        <f>IF(ISBLANK(B110),"",SUBTOTAL(103,$B$2:B110))</f>
        <v>1</v>
      </c>
      <c r="B110" s="3" t="s">
        <v>133</v>
      </c>
      <c r="C110" s="6" t="s">
        <v>134</v>
      </c>
      <c r="D110" s="4" t="s">
        <v>7</v>
      </c>
      <c r="E110" s="3" t="s">
        <v>133</v>
      </c>
    </row>
    <row r="111" spans="1:5" ht="16.2" hidden="1" thickBot="1" x14ac:dyDescent="0.35">
      <c r="A111">
        <f>IF(ISBLANK(B111),"",SUBTOTAL(103,$B$2:B111))</f>
        <v>1</v>
      </c>
      <c r="B111" s="3" t="s">
        <v>135</v>
      </c>
      <c r="C111" s="6" t="s">
        <v>136</v>
      </c>
      <c r="D111" s="4" t="s">
        <v>7</v>
      </c>
      <c r="E111" s="3" t="s">
        <v>135</v>
      </c>
    </row>
    <row r="112" spans="1:5" ht="16.2" hidden="1" thickBot="1" x14ac:dyDescent="0.35">
      <c r="A112">
        <f>IF(ISBLANK(B112),"",SUBTOTAL(103,$B$2:B112))</f>
        <v>1</v>
      </c>
      <c r="B112" s="3" t="s">
        <v>137</v>
      </c>
      <c r="C112" s="6" t="s">
        <v>138</v>
      </c>
      <c r="D112" s="4" t="s">
        <v>7</v>
      </c>
      <c r="E112" s="3" t="s">
        <v>137</v>
      </c>
    </row>
    <row r="113" spans="1:5" ht="16.2" hidden="1" thickBot="1" x14ac:dyDescent="0.35">
      <c r="A113">
        <f>IF(ISBLANK(B113),"",SUBTOTAL(103,$B$2:B113))</f>
        <v>1</v>
      </c>
      <c r="B113" s="3" t="s">
        <v>139</v>
      </c>
      <c r="C113" s="6" t="s">
        <v>140</v>
      </c>
      <c r="D113" s="4" t="s">
        <v>7</v>
      </c>
      <c r="E113" s="3" t="s">
        <v>139</v>
      </c>
    </row>
    <row r="114" spans="1:5" ht="16.2" hidden="1" thickBot="1" x14ac:dyDescent="0.35">
      <c r="A114">
        <f>IF(ISBLANK(B114),"",SUBTOTAL(103,$B$2:B114))</f>
        <v>1</v>
      </c>
      <c r="B114" s="3" t="s">
        <v>141</v>
      </c>
      <c r="C114" s="6" t="s">
        <v>142</v>
      </c>
      <c r="D114" s="4" t="s">
        <v>7</v>
      </c>
      <c r="E114" s="3" t="s">
        <v>141</v>
      </c>
    </row>
    <row r="115" spans="1:5" ht="16.2" hidden="1" thickBot="1" x14ac:dyDescent="0.35">
      <c r="A115">
        <f>IF(ISBLANK(B115),"",SUBTOTAL(103,$B$2:B115))</f>
        <v>1</v>
      </c>
      <c r="B115" s="3" t="s">
        <v>143</v>
      </c>
      <c r="C115" s="6" t="s">
        <v>144</v>
      </c>
      <c r="D115" s="4" t="s">
        <v>7</v>
      </c>
      <c r="E115" s="3" t="s">
        <v>143</v>
      </c>
    </row>
    <row r="116" spans="1:5" ht="16.2" hidden="1" thickBot="1" x14ac:dyDescent="0.35">
      <c r="A116">
        <f>IF(ISBLANK(B116),"",SUBTOTAL(103,$B$2:B116))</f>
        <v>1</v>
      </c>
      <c r="B116" s="3" t="s">
        <v>145</v>
      </c>
      <c r="C116" s="6" t="s">
        <v>146</v>
      </c>
      <c r="D116" s="4" t="s">
        <v>7</v>
      </c>
      <c r="E116" s="3" t="s">
        <v>145</v>
      </c>
    </row>
    <row r="117" spans="1:5" ht="16.2" hidden="1" thickBot="1" x14ac:dyDescent="0.35">
      <c r="A117">
        <f>IF(ISBLANK(B117),"",SUBTOTAL(103,$B$2:B117))</f>
        <v>1</v>
      </c>
      <c r="B117" s="3" t="s">
        <v>147</v>
      </c>
      <c r="C117" s="6" t="s">
        <v>148</v>
      </c>
      <c r="D117" s="4" t="s">
        <v>7</v>
      </c>
      <c r="E117" s="3" t="s">
        <v>147</v>
      </c>
    </row>
    <row r="118" spans="1:5" ht="16.2" hidden="1" thickBot="1" x14ac:dyDescent="0.35">
      <c r="A118">
        <f>IF(ISBLANK(B118),"",SUBTOTAL(103,$B$2:B118))</f>
        <v>1</v>
      </c>
      <c r="B118" s="3" t="s">
        <v>149</v>
      </c>
      <c r="C118" s="6" t="s">
        <v>150</v>
      </c>
      <c r="D118" s="4" t="s">
        <v>7</v>
      </c>
      <c r="E118" s="3" t="s">
        <v>149</v>
      </c>
    </row>
    <row r="119" spans="1:5" ht="16.2" hidden="1" thickBot="1" x14ac:dyDescent="0.35">
      <c r="A119">
        <f>IF(ISBLANK(B119),"",SUBTOTAL(103,$B$2:B119))</f>
        <v>1</v>
      </c>
      <c r="B119" s="3" t="s">
        <v>151</v>
      </c>
      <c r="C119" s="6" t="s">
        <v>152</v>
      </c>
      <c r="D119" s="4" t="s">
        <v>7</v>
      </c>
      <c r="E119" s="3" t="s">
        <v>151</v>
      </c>
    </row>
    <row r="120" spans="1:5" ht="16.2" hidden="1" thickBot="1" x14ac:dyDescent="0.35">
      <c r="A120">
        <f>IF(ISBLANK(B120),"",SUBTOTAL(103,$B$2:B120))</f>
        <v>1</v>
      </c>
      <c r="B120" s="3" t="s">
        <v>153</v>
      </c>
      <c r="C120" s="6" t="s">
        <v>154</v>
      </c>
      <c r="D120" s="4" t="s">
        <v>7</v>
      </c>
      <c r="E120" s="3" t="s">
        <v>153</v>
      </c>
    </row>
    <row r="121" spans="1:5" ht="16.2" hidden="1" thickBot="1" x14ac:dyDescent="0.35">
      <c r="A121">
        <f>IF(ISBLANK(B121),"",SUBTOTAL(103,$B$2:B121))</f>
        <v>1</v>
      </c>
      <c r="B121" s="3" t="s">
        <v>155</v>
      </c>
      <c r="C121" s="6" t="s">
        <v>156</v>
      </c>
      <c r="D121" s="4" t="s">
        <v>7</v>
      </c>
      <c r="E121" s="3" t="s">
        <v>155</v>
      </c>
    </row>
    <row r="122" spans="1:5" ht="16.2" hidden="1" thickBot="1" x14ac:dyDescent="0.35">
      <c r="A122">
        <f>IF(ISBLANK(B122),"",SUBTOTAL(103,$B$2:B122))</f>
        <v>1</v>
      </c>
      <c r="B122" s="3" t="s">
        <v>157</v>
      </c>
      <c r="C122" s="6" t="s">
        <v>158</v>
      </c>
      <c r="D122" s="4" t="s">
        <v>7</v>
      </c>
      <c r="E122" s="3" t="s">
        <v>157</v>
      </c>
    </row>
    <row r="123" spans="1:5" ht="16.2" hidden="1" thickBot="1" x14ac:dyDescent="0.35">
      <c r="A123">
        <f>IF(ISBLANK(B123),"",SUBTOTAL(103,$B$2:B123))</f>
        <v>1</v>
      </c>
      <c r="B123" s="3" t="s">
        <v>159</v>
      </c>
      <c r="C123" s="6" t="s">
        <v>160</v>
      </c>
      <c r="D123" s="4" t="s">
        <v>7</v>
      </c>
      <c r="E123" s="3" t="s">
        <v>159</v>
      </c>
    </row>
    <row r="124" spans="1:5" ht="16.2" hidden="1" thickBot="1" x14ac:dyDescent="0.35">
      <c r="A124">
        <f>IF(ISBLANK(B124),"",SUBTOTAL(103,$B$2:B124))</f>
        <v>1</v>
      </c>
      <c r="B124" s="3" t="s">
        <v>161</v>
      </c>
      <c r="C124" s="6" t="s">
        <v>162</v>
      </c>
      <c r="D124" s="4" t="s">
        <v>7</v>
      </c>
      <c r="E124" s="3" t="s">
        <v>161</v>
      </c>
    </row>
    <row r="125" spans="1:5" ht="16.2" hidden="1" thickBot="1" x14ac:dyDescent="0.35">
      <c r="A125">
        <f>IF(ISBLANK(B125),"",SUBTOTAL(103,$B$2:B125))</f>
        <v>1</v>
      </c>
      <c r="B125" s="3" t="s">
        <v>163</v>
      </c>
      <c r="C125" s="6" t="s">
        <v>164</v>
      </c>
      <c r="D125" s="4" t="s">
        <v>7</v>
      </c>
      <c r="E125" s="3" t="s">
        <v>163</v>
      </c>
    </row>
    <row r="126" spans="1:5" ht="16.2" hidden="1" thickBot="1" x14ac:dyDescent="0.35">
      <c r="A126">
        <f>IF(ISBLANK(B126),"",SUBTOTAL(103,$B$2:B126))</f>
        <v>1</v>
      </c>
      <c r="B126" s="3" t="s">
        <v>165</v>
      </c>
      <c r="C126" s="6" t="s">
        <v>166</v>
      </c>
      <c r="D126" s="4" t="s">
        <v>7</v>
      </c>
      <c r="E126" s="3" t="s">
        <v>165</v>
      </c>
    </row>
    <row r="127" spans="1:5" ht="16.2" hidden="1" thickBot="1" x14ac:dyDescent="0.35">
      <c r="A127">
        <f>IF(ISBLANK(B127),"",SUBTOTAL(103,$B$2:B127))</f>
        <v>1</v>
      </c>
      <c r="B127" s="3" t="s">
        <v>167</v>
      </c>
      <c r="C127" s="6" t="s">
        <v>168</v>
      </c>
      <c r="D127" s="4" t="s">
        <v>7</v>
      </c>
      <c r="E127" s="3" t="s">
        <v>167</v>
      </c>
    </row>
    <row r="128" spans="1:5" ht="16.2" hidden="1" thickBot="1" x14ac:dyDescent="0.35">
      <c r="A128">
        <f>IF(ISBLANK(B128),"",SUBTOTAL(103,$B$2:B128))</f>
        <v>1</v>
      </c>
      <c r="B128" s="3" t="s">
        <v>169</v>
      </c>
      <c r="C128" s="6" t="s">
        <v>170</v>
      </c>
      <c r="D128" s="4" t="s">
        <v>7</v>
      </c>
      <c r="E128" s="3" t="s">
        <v>169</v>
      </c>
    </row>
    <row r="129" spans="1:5" ht="16.2" hidden="1" thickBot="1" x14ac:dyDescent="0.35">
      <c r="A129">
        <f>IF(ISBLANK(B129),"",SUBTOTAL(103,$B$2:B129))</f>
        <v>1</v>
      </c>
      <c r="B129" s="3" t="s">
        <v>171</v>
      </c>
      <c r="C129" s="6" t="s">
        <v>172</v>
      </c>
      <c r="D129" s="4" t="s">
        <v>7</v>
      </c>
      <c r="E129" s="3" t="s">
        <v>171</v>
      </c>
    </row>
    <row r="130" spans="1:5" ht="16.2" hidden="1" thickBot="1" x14ac:dyDescent="0.35">
      <c r="A130">
        <f>IF(ISBLANK(B130),"",SUBTOTAL(103,$B$2:B130))</f>
        <v>1</v>
      </c>
      <c r="B130" s="3" t="s">
        <v>173</v>
      </c>
      <c r="C130" s="6" t="s">
        <v>174</v>
      </c>
      <c r="D130" s="4" t="s">
        <v>7</v>
      </c>
      <c r="E130" s="3" t="s">
        <v>173</v>
      </c>
    </row>
    <row r="131" spans="1:5" ht="16.2" hidden="1" thickBot="1" x14ac:dyDescent="0.35">
      <c r="A131">
        <f>IF(ISBLANK(B131),"",SUBTOTAL(103,$B$2:B131))</f>
        <v>1</v>
      </c>
      <c r="B131" s="3" t="s">
        <v>175</v>
      </c>
      <c r="C131" s="6" t="s">
        <v>176</v>
      </c>
      <c r="D131" s="4" t="s">
        <v>7</v>
      </c>
      <c r="E131" s="3" t="s">
        <v>175</v>
      </c>
    </row>
    <row r="132" spans="1:5" ht="16.2" hidden="1" thickBot="1" x14ac:dyDescent="0.35">
      <c r="A132">
        <f>IF(ISBLANK(B132),"",SUBTOTAL(103,$B$2:B132))</f>
        <v>1</v>
      </c>
      <c r="B132" s="3" t="s">
        <v>177</v>
      </c>
      <c r="C132" s="6" t="s">
        <v>178</v>
      </c>
      <c r="D132" s="4" t="s">
        <v>7</v>
      </c>
      <c r="E132" s="3" t="s">
        <v>177</v>
      </c>
    </row>
    <row r="133" spans="1:5" ht="16.2" hidden="1" thickBot="1" x14ac:dyDescent="0.35">
      <c r="A133">
        <f>IF(ISBLANK(B133),"",SUBTOTAL(103,$B$2:B133))</f>
        <v>1</v>
      </c>
      <c r="B133" s="3" t="s">
        <v>179</v>
      </c>
      <c r="C133" s="6" t="s">
        <v>180</v>
      </c>
      <c r="D133" s="4" t="s">
        <v>7</v>
      </c>
      <c r="E133" s="3" t="s">
        <v>179</v>
      </c>
    </row>
    <row r="134" spans="1:5" ht="16.2" hidden="1" thickBot="1" x14ac:dyDescent="0.35">
      <c r="A134">
        <f>IF(ISBLANK(B134),"",SUBTOTAL(103,$B$2:B134))</f>
        <v>1</v>
      </c>
      <c r="B134" s="3" t="s">
        <v>181</v>
      </c>
      <c r="C134" s="6" t="s">
        <v>182</v>
      </c>
      <c r="D134" s="4" t="s">
        <v>7</v>
      </c>
      <c r="E134" s="3" t="s">
        <v>181</v>
      </c>
    </row>
    <row r="135" spans="1:5" ht="16.2" hidden="1" thickBot="1" x14ac:dyDescent="0.35">
      <c r="A135">
        <f>IF(ISBLANK(B135),"",SUBTOTAL(103,$B$2:B135))</f>
        <v>1</v>
      </c>
      <c r="B135" s="3" t="s">
        <v>183</v>
      </c>
      <c r="C135" s="6">
        <v>79769816</v>
      </c>
      <c r="D135" s="4" t="s">
        <v>7</v>
      </c>
      <c r="E135" s="3" t="s">
        <v>183</v>
      </c>
    </row>
    <row r="136" spans="1:5" ht="16.2" hidden="1" thickBot="1" x14ac:dyDescent="0.35">
      <c r="A136">
        <f>IF(ISBLANK(B136),"",SUBTOTAL(103,$B$2:B136))</f>
        <v>1</v>
      </c>
      <c r="B136" s="3" t="s">
        <v>184</v>
      </c>
      <c r="C136" s="6">
        <v>79769817</v>
      </c>
      <c r="D136" s="4" t="s">
        <v>7</v>
      </c>
      <c r="E136" s="3" t="s">
        <v>184</v>
      </c>
    </row>
    <row r="137" spans="1:5" ht="16.2" hidden="1" thickBot="1" x14ac:dyDescent="0.35">
      <c r="A137">
        <f>IF(ISBLANK(B137),"",SUBTOTAL(103,$B$2:B137))</f>
        <v>1</v>
      </c>
      <c r="B137" s="3" t="s">
        <v>185</v>
      </c>
      <c r="C137" s="6">
        <v>79769818</v>
      </c>
      <c r="D137" s="4" t="s">
        <v>7</v>
      </c>
      <c r="E137" s="3" t="s">
        <v>185</v>
      </c>
    </row>
    <row r="138" spans="1:5" ht="16.2" hidden="1" thickBot="1" x14ac:dyDescent="0.35">
      <c r="A138">
        <f>IF(ISBLANK(B138),"",SUBTOTAL(103,$B$2:B138))</f>
        <v>1</v>
      </c>
      <c r="B138" s="3" t="s">
        <v>186</v>
      </c>
      <c r="C138" s="6">
        <v>79769819</v>
      </c>
      <c r="D138" s="4" t="s">
        <v>7</v>
      </c>
      <c r="E138" s="3" t="s">
        <v>186</v>
      </c>
    </row>
    <row r="139" spans="1:5" ht="16.2" hidden="1" thickBot="1" x14ac:dyDescent="0.35">
      <c r="A139">
        <f>IF(ISBLANK(B139),"",SUBTOTAL(103,$B$2:B139))</f>
        <v>1</v>
      </c>
      <c r="B139" s="3" t="s">
        <v>187</v>
      </c>
      <c r="C139" s="6">
        <v>79769820</v>
      </c>
      <c r="D139" s="4" t="s">
        <v>7</v>
      </c>
      <c r="E139" s="3" t="s">
        <v>187</v>
      </c>
    </row>
    <row r="140" spans="1:5" ht="16.2" hidden="1" thickBot="1" x14ac:dyDescent="0.35">
      <c r="A140">
        <f>IF(ISBLANK(B140),"",SUBTOTAL(103,$B$2:B140))</f>
        <v>1</v>
      </c>
      <c r="B140" s="3" t="s">
        <v>188</v>
      </c>
      <c r="C140" s="6">
        <v>79769821</v>
      </c>
      <c r="D140" s="4" t="s">
        <v>7</v>
      </c>
      <c r="E140" s="3" t="s">
        <v>188</v>
      </c>
    </row>
    <row r="141" spans="1:5" ht="16.2" hidden="1" thickBot="1" x14ac:dyDescent="0.35">
      <c r="A141">
        <f>IF(ISBLANK(B141),"",SUBTOTAL(103,$B$2:B141))</f>
        <v>1</v>
      </c>
      <c r="B141" s="3" t="s">
        <v>189</v>
      </c>
      <c r="C141" s="6">
        <v>79769822</v>
      </c>
      <c r="D141" s="4" t="s">
        <v>7</v>
      </c>
      <c r="E141" s="3" t="s">
        <v>189</v>
      </c>
    </row>
    <row r="142" spans="1:5" ht="16.2" hidden="1" thickBot="1" x14ac:dyDescent="0.35">
      <c r="A142">
        <f>IF(ISBLANK(B142),"",SUBTOTAL(103,$B$2:B142))</f>
        <v>1</v>
      </c>
      <c r="B142" s="3" t="s">
        <v>190</v>
      </c>
      <c r="C142" s="6">
        <v>79769399</v>
      </c>
      <c r="D142" s="4" t="s">
        <v>5</v>
      </c>
      <c r="E142" s="3" t="s">
        <v>190</v>
      </c>
    </row>
    <row r="143" spans="1:5" ht="16.2" hidden="1" thickBot="1" x14ac:dyDescent="0.35">
      <c r="A143">
        <f>IF(ISBLANK(B143),"",SUBTOTAL(103,$B$2:B143))</f>
        <v>1</v>
      </c>
      <c r="B143" s="3" t="s">
        <v>191</v>
      </c>
      <c r="C143" s="6">
        <v>79769826</v>
      </c>
      <c r="D143" s="4" t="s">
        <v>7</v>
      </c>
      <c r="E143" s="3" t="s">
        <v>191</v>
      </c>
    </row>
    <row r="144" spans="1:5" ht="16.2" hidden="1" thickBot="1" x14ac:dyDescent="0.35">
      <c r="A144">
        <f>IF(ISBLANK(B144),"",SUBTOTAL(103,$B$2:B144))</f>
        <v>1</v>
      </c>
      <c r="B144" s="3" t="s">
        <v>192</v>
      </c>
      <c r="C144" s="6">
        <v>79769827</v>
      </c>
      <c r="D144" s="4" t="s">
        <v>7</v>
      </c>
      <c r="E144" s="3" t="s">
        <v>192</v>
      </c>
    </row>
    <row r="145" spans="1:5" ht="16.2" hidden="1" thickBot="1" x14ac:dyDescent="0.35">
      <c r="A145">
        <f>IF(ISBLANK(B145),"",SUBTOTAL(103,$B$2:B145))</f>
        <v>1</v>
      </c>
      <c r="B145" s="3" t="s">
        <v>193</v>
      </c>
      <c r="C145" s="6">
        <v>79769828</v>
      </c>
      <c r="D145" s="4" t="s">
        <v>7</v>
      </c>
      <c r="E145" s="3" t="s">
        <v>193</v>
      </c>
    </row>
    <row r="146" spans="1:5" ht="16.2" hidden="1" thickBot="1" x14ac:dyDescent="0.35">
      <c r="A146">
        <f>IF(ISBLANK(B146),"",SUBTOTAL(103,$B$2:B146))</f>
        <v>1</v>
      </c>
      <c r="B146" s="3" t="s">
        <v>194</v>
      </c>
      <c r="C146" s="6">
        <v>79769829</v>
      </c>
      <c r="D146" s="4" t="s">
        <v>7</v>
      </c>
      <c r="E146" s="3" t="s">
        <v>194</v>
      </c>
    </row>
    <row r="147" spans="1:5" ht="16.2" hidden="1" thickBot="1" x14ac:dyDescent="0.35">
      <c r="A147">
        <f>IF(ISBLANK(B147),"",SUBTOTAL(103,$B$2:B147))</f>
        <v>1</v>
      </c>
      <c r="B147" s="3" t="s">
        <v>195</v>
      </c>
      <c r="C147" s="6">
        <v>79769830</v>
      </c>
      <c r="D147" s="4" t="s">
        <v>7</v>
      </c>
      <c r="E147" s="3" t="s">
        <v>195</v>
      </c>
    </row>
    <row r="148" spans="1:5" ht="16.2" hidden="1" thickBot="1" x14ac:dyDescent="0.35">
      <c r="A148">
        <f>IF(ISBLANK(B148),"",SUBTOTAL(103,$B$2:B148))</f>
        <v>1</v>
      </c>
      <c r="B148" s="3" t="s">
        <v>196</v>
      </c>
      <c r="C148" s="6">
        <v>79769831</v>
      </c>
      <c r="D148" s="4" t="s">
        <v>7</v>
      </c>
      <c r="E148" s="3" t="s">
        <v>196</v>
      </c>
    </row>
    <row r="149" spans="1:5" ht="16.2" hidden="1" thickBot="1" x14ac:dyDescent="0.35">
      <c r="A149">
        <f>IF(ISBLANK(B149),"",SUBTOTAL(103,$B$2:B149))</f>
        <v>1</v>
      </c>
      <c r="B149" s="3" t="s">
        <v>197</v>
      </c>
      <c r="C149" s="6">
        <v>79769832</v>
      </c>
      <c r="D149" s="4" t="s">
        <v>7</v>
      </c>
      <c r="E149" s="3" t="s">
        <v>197</v>
      </c>
    </row>
    <row r="150" spans="1:5" ht="16.2" hidden="1" thickBot="1" x14ac:dyDescent="0.35">
      <c r="A150">
        <f>IF(ISBLANK(B150),"",SUBTOTAL(103,$B$2:B150))</f>
        <v>1</v>
      </c>
      <c r="B150" s="3" t="s">
        <v>198</v>
      </c>
      <c r="C150" s="6">
        <v>79769833</v>
      </c>
      <c r="D150" s="4" t="s">
        <v>7</v>
      </c>
      <c r="E150" s="3" t="s">
        <v>198</v>
      </c>
    </row>
    <row r="151" spans="1:5" ht="16.2" hidden="1" thickBot="1" x14ac:dyDescent="0.35">
      <c r="A151">
        <f>IF(ISBLANK(B151),"",SUBTOTAL(103,$B$2:B151))</f>
        <v>1</v>
      </c>
      <c r="B151" s="3" t="s">
        <v>199</v>
      </c>
      <c r="C151" s="6">
        <v>79769834</v>
      </c>
      <c r="D151" s="4" t="s">
        <v>7</v>
      </c>
      <c r="E151" s="3" t="s">
        <v>199</v>
      </c>
    </row>
    <row r="152" spans="1:5" ht="16.2" hidden="1" thickBot="1" x14ac:dyDescent="0.35">
      <c r="A152">
        <f>IF(ISBLANK(B152),"",SUBTOTAL(103,$B$2:B152))</f>
        <v>1</v>
      </c>
      <c r="B152" s="3" t="s">
        <v>200</v>
      </c>
      <c r="C152" s="6">
        <v>79769835</v>
      </c>
      <c r="D152" s="4" t="s">
        <v>7</v>
      </c>
      <c r="E152" s="3" t="s">
        <v>200</v>
      </c>
    </row>
    <row r="153" spans="1:5" ht="16.2" hidden="1" thickBot="1" x14ac:dyDescent="0.35">
      <c r="A153">
        <f>IF(ISBLANK(B153),"",SUBTOTAL(103,$B$2:B153))</f>
        <v>1</v>
      </c>
      <c r="B153" s="3" t="s">
        <v>201</v>
      </c>
      <c r="C153" s="6">
        <v>79769836</v>
      </c>
      <c r="D153" s="4" t="s">
        <v>7</v>
      </c>
      <c r="E153" s="3" t="s">
        <v>201</v>
      </c>
    </row>
    <row r="154" spans="1:5" ht="16.2" hidden="1" thickBot="1" x14ac:dyDescent="0.35">
      <c r="A154">
        <f>IF(ISBLANK(B154),"",SUBTOTAL(103,$B$2:B154))</f>
        <v>1</v>
      </c>
      <c r="B154" s="3" t="s">
        <v>202</v>
      </c>
      <c r="C154" s="6">
        <v>79769837</v>
      </c>
      <c r="D154" s="4" t="s">
        <v>7</v>
      </c>
      <c r="E154" s="3" t="s">
        <v>202</v>
      </c>
    </row>
    <row r="155" spans="1:5" ht="16.2" hidden="1" thickBot="1" x14ac:dyDescent="0.35">
      <c r="A155">
        <f>IF(ISBLANK(B155),"",SUBTOTAL(103,$B$2:B155))</f>
        <v>1</v>
      </c>
      <c r="B155" s="3" t="s">
        <v>203</v>
      </c>
      <c r="C155" s="6">
        <v>79769838</v>
      </c>
      <c r="D155" s="4" t="s">
        <v>7</v>
      </c>
      <c r="E155" s="3" t="s">
        <v>203</v>
      </c>
    </row>
    <row r="156" spans="1:5" ht="16.2" hidden="1" thickBot="1" x14ac:dyDescent="0.35">
      <c r="A156">
        <f>IF(ISBLANK(B156),"",SUBTOTAL(103,$B$2:B156))</f>
        <v>1</v>
      </c>
      <c r="B156" s="3" t="s">
        <v>204</v>
      </c>
      <c r="C156" s="6">
        <v>79769839</v>
      </c>
      <c r="D156" s="4" t="s">
        <v>7</v>
      </c>
      <c r="E156" s="3" t="s">
        <v>204</v>
      </c>
    </row>
    <row r="157" spans="1:5" ht="16.2" hidden="1" thickBot="1" x14ac:dyDescent="0.35">
      <c r="A157">
        <f>IF(ISBLANK(B157),"",SUBTOTAL(103,$B$2:B157))</f>
        <v>1</v>
      </c>
      <c r="B157" s="5" t="s">
        <v>106</v>
      </c>
      <c r="C157" s="7">
        <v>79769601</v>
      </c>
      <c r="D157" s="4" t="s">
        <v>5</v>
      </c>
      <c r="E157" s="5" t="s">
        <v>106</v>
      </c>
    </row>
    <row r="158" spans="1:5" ht="16.2" thickBot="1" x14ac:dyDescent="0.35">
      <c r="A158">
        <f>IF(ISBLANK(B158),"",SUBTOTAL(103,$B$2:B158))</f>
        <v>2</v>
      </c>
      <c r="B158" s="5" t="s">
        <v>207</v>
      </c>
      <c r="C158" s="7">
        <v>79769411</v>
      </c>
      <c r="D158" s="4" t="s">
        <v>7</v>
      </c>
      <c r="E158" s="5" t="s">
        <v>207</v>
      </c>
    </row>
    <row r="159" spans="1:5" ht="16.2" hidden="1" thickBot="1" x14ac:dyDescent="0.35">
      <c r="A159">
        <f>IF(ISBLANK(B159),"",SUBTOTAL(103,$B$2:B159))</f>
        <v>2</v>
      </c>
      <c r="B159" s="5" t="s">
        <v>208</v>
      </c>
      <c r="C159" s="7">
        <v>79769401</v>
      </c>
      <c r="D159" s="4" t="s">
        <v>5</v>
      </c>
      <c r="E159" s="5" t="s">
        <v>208</v>
      </c>
    </row>
    <row r="160" spans="1:5" ht="16.2" hidden="1" thickBot="1" x14ac:dyDescent="0.35">
      <c r="A160">
        <f>IF(ISBLANK(B160),"",SUBTOTAL(103,$B$2:B160))</f>
        <v>2</v>
      </c>
      <c r="B160" s="5" t="s">
        <v>209</v>
      </c>
      <c r="C160" s="7">
        <v>79769403</v>
      </c>
      <c r="D160" s="4" t="s">
        <v>5</v>
      </c>
      <c r="E160" s="5" t="s">
        <v>209</v>
      </c>
    </row>
    <row r="161" spans="1:5" ht="16.2" hidden="1" thickBot="1" x14ac:dyDescent="0.35">
      <c r="A161">
        <f>IF(ISBLANK(B161),"",SUBTOTAL(103,$B$2:B161))</f>
        <v>2</v>
      </c>
      <c r="B161" s="5" t="s">
        <v>210</v>
      </c>
      <c r="C161" s="7">
        <v>79769404</v>
      </c>
      <c r="D161" s="4" t="s">
        <v>5</v>
      </c>
      <c r="E161" s="5" t="s">
        <v>210</v>
      </c>
    </row>
    <row r="162" spans="1:5" ht="16.2" hidden="1" thickBot="1" x14ac:dyDescent="0.35">
      <c r="A162">
        <f>IF(ISBLANK(B162),"",SUBTOTAL(103,$B$2:B162))</f>
        <v>2</v>
      </c>
      <c r="B162" s="5" t="s">
        <v>211</v>
      </c>
      <c r="C162" s="7">
        <v>79769405</v>
      </c>
      <c r="D162" s="4" t="s">
        <v>5</v>
      </c>
      <c r="E162" s="5" t="s">
        <v>211</v>
      </c>
    </row>
    <row r="163" spans="1:5" ht="16.2" hidden="1" thickBot="1" x14ac:dyDescent="0.35">
      <c r="A163">
        <f>IF(ISBLANK(B163),"",SUBTOTAL(103,$B$2:B163))</f>
        <v>2</v>
      </c>
      <c r="B163" s="5" t="s">
        <v>212</v>
      </c>
      <c r="C163" s="7">
        <v>79769406</v>
      </c>
      <c r="D163" s="4" t="s">
        <v>5</v>
      </c>
      <c r="E163" s="5" t="s">
        <v>212</v>
      </c>
    </row>
    <row r="164" spans="1:5" ht="16.2" hidden="1" thickBot="1" x14ac:dyDescent="0.35">
      <c r="A164">
        <f>IF(ISBLANK(B164),"",SUBTOTAL(103,$B$2:B164))</f>
        <v>2</v>
      </c>
      <c r="B164" s="5" t="s">
        <v>213</v>
      </c>
      <c r="C164" s="7">
        <v>79769407</v>
      </c>
      <c r="D164" s="4" t="s">
        <v>5</v>
      </c>
      <c r="E164" s="5" t="s">
        <v>213</v>
      </c>
    </row>
    <row r="165" spans="1:5" ht="16.2" hidden="1" thickBot="1" x14ac:dyDescent="0.35">
      <c r="A165">
        <f>IF(ISBLANK(B165),"",SUBTOTAL(103,$B$2:B165))</f>
        <v>2</v>
      </c>
      <c r="B165" s="5" t="s">
        <v>214</v>
      </c>
      <c r="C165" s="7">
        <v>79769408</v>
      </c>
      <c r="D165" s="4" t="s">
        <v>5</v>
      </c>
      <c r="E165" s="5" t="s">
        <v>214</v>
      </c>
    </row>
    <row r="166" spans="1:5" ht="16.2" hidden="1" thickBot="1" x14ac:dyDescent="0.35">
      <c r="A166">
        <f>IF(ISBLANK(B166),"",SUBTOTAL(103,$B$2:B166))</f>
        <v>2</v>
      </c>
      <c r="B166" s="5" t="s">
        <v>215</v>
      </c>
      <c r="C166" s="7">
        <v>79769409</v>
      </c>
      <c r="D166" s="4" t="s">
        <v>5</v>
      </c>
      <c r="E166" s="5" t="s">
        <v>215</v>
      </c>
    </row>
    <row r="167" spans="1:5" ht="16.2" hidden="1" thickBot="1" x14ac:dyDescent="0.35">
      <c r="A167">
        <f>IF(ISBLANK(B167),"",SUBTOTAL(103,$B$2:B167))</f>
        <v>2</v>
      </c>
      <c r="B167" s="5" t="s">
        <v>216</v>
      </c>
      <c r="C167" s="7">
        <v>79769410</v>
      </c>
      <c r="D167" s="4" t="s">
        <v>5</v>
      </c>
      <c r="E167" s="5" t="s">
        <v>216</v>
      </c>
    </row>
    <row r="168" spans="1:5" ht="16.2" hidden="1" thickBot="1" x14ac:dyDescent="0.35">
      <c r="A168">
        <f>IF(ISBLANK(B168),"",SUBTOTAL(103,$B$2:B168))</f>
        <v>2</v>
      </c>
      <c r="B168" s="5" t="s">
        <v>217</v>
      </c>
      <c r="C168" s="7">
        <v>79769412</v>
      </c>
      <c r="D168" s="4" t="s">
        <v>5</v>
      </c>
      <c r="E168" s="5" t="s">
        <v>217</v>
      </c>
    </row>
    <row r="169" spans="1:5" ht="16.2" hidden="1" thickBot="1" x14ac:dyDescent="0.35">
      <c r="A169">
        <f>IF(ISBLANK(B169),"",SUBTOTAL(103,$B$2:B169))</f>
        <v>2</v>
      </c>
      <c r="B169" s="5" t="s">
        <v>218</v>
      </c>
      <c r="C169" s="7">
        <v>79769413</v>
      </c>
      <c r="D169" s="4" t="s">
        <v>5</v>
      </c>
      <c r="E169" s="5" t="s">
        <v>218</v>
      </c>
    </row>
    <row r="170" spans="1:5" ht="16.2" hidden="1" thickBot="1" x14ac:dyDescent="0.35">
      <c r="A170">
        <f>IF(ISBLANK(B170),"",SUBTOTAL(103,$B$2:B170))</f>
        <v>2</v>
      </c>
      <c r="B170" s="5" t="s">
        <v>219</v>
      </c>
      <c r="C170" s="7">
        <v>79769514</v>
      </c>
      <c r="D170" s="4" t="s">
        <v>7</v>
      </c>
      <c r="E170" s="5" t="s">
        <v>219</v>
      </c>
    </row>
    <row r="171" spans="1:5" ht="16.2" hidden="1" thickBot="1" x14ac:dyDescent="0.35">
      <c r="A171">
        <f>IF(ISBLANK(B171),"",SUBTOTAL(103,$B$2:B171))</f>
        <v>2</v>
      </c>
      <c r="B171" s="5" t="s">
        <v>220</v>
      </c>
      <c r="C171" s="7">
        <v>79769501</v>
      </c>
      <c r="D171" s="4" t="s">
        <v>5</v>
      </c>
      <c r="E171" s="5" t="s">
        <v>220</v>
      </c>
    </row>
    <row r="172" spans="1:5" ht="16.2" hidden="1" thickBot="1" x14ac:dyDescent="0.35">
      <c r="A172">
        <f>IF(ISBLANK(B172),"",SUBTOTAL(103,$B$2:B172))</f>
        <v>2</v>
      </c>
      <c r="B172" s="5" t="s">
        <v>221</v>
      </c>
      <c r="C172" s="7">
        <v>79769502</v>
      </c>
      <c r="D172" s="4" t="s">
        <v>5</v>
      </c>
      <c r="E172" s="5" t="s">
        <v>221</v>
      </c>
    </row>
    <row r="173" spans="1:5" ht="16.2" hidden="1" thickBot="1" x14ac:dyDescent="0.35">
      <c r="A173">
        <f>IF(ISBLANK(B173),"",SUBTOTAL(103,$B$2:B173))</f>
        <v>2</v>
      </c>
      <c r="B173" s="5" t="s">
        <v>222</v>
      </c>
      <c r="C173" s="7">
        <v>79769503</v>
      </c>
      <c r="D173" s="4" t="s">
        <v>5</v>
      </c>
      <c r="E173" s="5" t="s">
        <v>222</v>
      </c>
    </row>
    <row r="174" spans="1:5" ht="16.2" hidden="1" thickBot="1" x14ac:dyDescent="0.35">
      <c r="A174">
        <f>IF(ISBLANK(B174),"",SUBTOTAL(103,$B$2:B174))</f>
        <v>2</v>
      </c>
      <c r="B174" s="5" t="s">
        <v>223</v>
      </c>
      <c r="C174" s="7">
        <v>79769504</v>
      </c>
      <c r="D174" s="4" t="s">
        <v>5</v>
      </c>
      <c r="E174" s="5" t="s">
        <v>223</v>
      </c>
    </row>
    <row r="175" spans="1:5" ht="16.2" hidden="1" thickBot="1" x14ac:dyDescent="0.35">
      <c r="A175">
        <f>IF(ISBLANK(B175),"",SUBTOTAL(103,$B$2:B175))</f>
        <v>2</v>
      </c>
      <c r="B175" s="5" t="s">
        <v>224</v>
      </c>
      <c r="C175" s="7">
        <v>79769506</v>
      </c>
      <c r="D175" s="4" t="s">
        <v>5</v>
      </c>
      <c r="E175" s="5" t="s">
        <v>224</v>
      </c>
    </row>
    <row r="176" spans="1:5" ht="16.2" hidden="1" thickBot="1" x14ac:dyDescent="0.35">
      <c r="A176">
        <f>IF(ISBLANK(B176),"",SUBTOTAL(103,$B$2:B176))</f>
        <v>2</v>
      </c>
      <c r="B176" s="5" t="s">
        <v>225</v>
      </c>
      <c r="C176" s="7">
        <v>79769507</v>
      </c>
      <c r="D176" s="4" t="s">
        <v>5</v>
      </c>
      <c r="E176" s="5" t="s">
        <v>225</v>
      </c>
    </row>
    <row r="177" spans="1:5" ht="16.2" hidden="1" thickBot="1" x14ac:dyDescent="0.35">
      <c r="A177">
        <f>IF(ISBLANK(B177),"",SUBTOTAL(103,$B$2:B177))</f>
        <v>2</v>
      </c>
      <c r="B177" s="5" t="s">
        <v>226</v>
      </c>
      <c r="C177" s="7">
        <v>79769508</v>
      </c>
      <c r="D177" s="4" t="s">
        <v>5</v>
      </c>
      <c r="E177" s="5" t="s">
        <v>226</v>
      </c>
    </row>
    <row r="178" spans="1:5" ht="16.2" hidden="1" thickBot="1" x14ac:dyDescent="0.35">
      <c r="A178">
        <f>IF(ISBLANK(B178),"",SUBTOTAL(103,$B$2:B178))</f>
        <v>2</v>
      </c>
      <c r="B178" s="5" t="s">
        <v>227</v>
      </c>
      <c r="C178" s="7">
        <v>79769509</v>
      </c>
      <c r="D178" s="4" t="s">
        <v>5</v>
      </c>
      <c r="E178" s="5" t="s">
        <v>227</v>
      </c>
    </row>
    <row r="179" spans="1:5" ht="16.2" hidden="1" thickBot="1" x14ac:dyDescent="0.35">
      <c r="A179">
        <f>IF(ISBLANK(B179),"",SUBTOTAL(103,$B$2:B179))</f>
        <v>2</v>
      </c>
      <c r="B179" s="5" t="s">
        <v>228</v>
      </c>
      <c r="C179" s="7">
        <v>79769510</v>
      </c>
      <c r="D179" s="4" t="s">
        <v>5</v>
      </c>
      <c r="E179" s="5" t="s">
        <v>228</v>
      </c>
    </row>
  </sheetData>
  <sheetProtection algorithmName="SHA-512" hashValue="54+EhggxbNOOVKBVPSdDJhKyREhz8UOeOSB3l/FfX8JdK9iUaGvg7MNjcEMCDI9HQJN7/jHC7ovK9JTcu11UAA==" saltValue="e7s2WzgGdT5I4NDSa3io0g==" spinCount="100000" sheet="1" objects="1" scenarios="1" autoFilter="0"/>
  <autoFilter ref="A1:E179" xr:uid="{7EC65744-9C7F-435F-BB93-1C101DD3350A}">
    <filterColumn colId="4">
      <filters>
        <filter val="MN Tuệ Đức"/>
        <filter val="TH - THCS Tuệ Đức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9A584-2779-47C6-90F5-5C51662F5351}">
  <dimension ref="A1:V36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11" sqref="E11"/>
    </sheetView>
  </sheetViews>
  <sheetFormatPr defaultRowHeight="18" x14ac:dyDescent="0.35"/>
  <cols>
    <col min="1" max="1" width="8.8984375" style="10" customWidth="1"/>
    <col min="2" max="2" width="63.796875" style="10" customWidth="1"/>
    <col min="3" max="3" width="35.296875" style="10" customWidth="1"/>
    <col min="4" max="4" width="17.69921875" style="10" customWidth="1"/>
    <col min="5" max="15" width="8.796875" style="10" customWidth="1"/>
    <col min="16" max="16" width="8.796875" style="10" hidden="1" customWidth="1"/>
    <col min="17" max="17" width="11.8984375" style="11" hidden="1" customWidth="1"/>
    <col min="18" max="18" width="156.19921875" style="10" hidden="1" customWidth="1"/>
    <col min="19" max="19" width="3.09765625" style="10" hidden="1" customWidth="1"/>
    <col min="20" max="22" width="8.796875" style="10" hidden="1" customWidth="1"/>
    <col min="23" max="27" width="8.796875" style="10" customWidth="1"/>
    <col min="28" max="16384" width="8.796875" style="10"/>
  </cols>
  <sheetData>
    <row r="1" spans="1:19" s="19" customFormat="1" ht="15.6" x14ac:dyDescent="0.3">
      <c r="A1" s="46" t="s">
        <v>0</v>
      </c>
      <c r="B1" s="46"/>
      <c r="Q1" s="20"/>
    </row>
    <row r="2" spans="1:19" s="19" customFormat="1" ht="15" customHeight="1" thickBot="1" x14ac:dyDescent="0.35">
      <c r="A2" s="47" t="str">
        <f>IF(OR(ISBLANK(D5),ISBLANK(D4)),"",D4&amp;" "&amp;VLOOKUP(D5,DM_DonVI!C2:E179,3,0))</f>
        <v>Trường MN Trẻ Em Sài Gòn</v>
      </c>
      <c r="B2" s="47"/>
      <c r="C2" s="30" t="s">
        <v>2</v>
      </c>
      <c r="D2" s="40" t="s">
        <v>5</v>
      </c>
      <c r="Q2" s="31" t="s">
        <v>237</v>
      </c>
      <c r="R2" s="32"/>
      <c r="S2" s="32"/>
    </row>
    <row r="3" spans="1:19" ht="18.600000000000001" thickBot="1" x14ac:dyDescent="0.4">
      <c r="A3" s="48" t="s">
        <v>1</v>
      </c>
      <c r="B3" s="48"/>
      <c r="C3" s="30" t="s">
        <v>8</v>
      </c>
      <c r="D3" s="41" t="s">
        <v>9</v>
      </c>
      <c r="Q3" s="8"/>
      <c r="R3" s="12" t="s">
        <v>231</v>
      </c>
      <c r="S3" s="13">
        <v>10</v>
      </c>
    </row>
    <row r="4" spans="1:19" ht="18.600000000000001" thickBot="1" x14ac:dyDescent="0.4">
      <c r="A4" s="48"/>
      <c r="B4" s="48"/>
      <c r="C4" s="30" t="s">
        <v>3</v>
      </c>
      <c r="D4" s="41" t="s">
        <v>12</v>
      </c>
      <c r="Q4" s="8"/>
      <c r="R4" s="14" t="s">
        <v>232</v>
      </c>
      <c r="S4" s="15">
        <v>8</v>
      </c>
    </row>
    <row r="5" spans="1:19" ht="18.600000000000001" thickBot="1" x14ac:dyDescent="0.4">
      <c r="A5" s="48"/>
      <c r="B5" s="48"/>
      <c r="C5" s="30" t="s">
        <v>205</v>
      </c>
      <c r="D5" s="40">
        <v>79769327</v>
      </c>
      <c r="Q5" s="8"/>
      <c r="R5" s="14" t="s">
        <v>233</v>
      </c>
      <c r="S5" s="15">
        <v>5</v>
      </c>
    </row>
    <row r="6" spans="1:19" ht="18.600000000000001" thickBot="1" x14ac:dyDescent="0.4">
      <c r="A6" s="48"/>
      <c r="B6" s="48"/>
      <c r="C6" s="30" t="s">
        <v>4</v>
      </c>
      <c r="D6" s="33" t="str">
        <f>IF(ISBLANK(D5),"",VLOOKUP(D5,DM_DonVI!$C$2:$E$156,3,0))</f>
        <v>MN Trẻ Em Sài Gòn</v>
      </c>
      <c r="Q6" s="8"/>
      <c r="R6" s="14" t="s">
        <v>234</v>
      </c>
      <c r="S6" s="15">
        <v>3</v>
      </c>
    </row>
    <row r="7" spans="1:19" ht="10.8" customHeight="1" thickBot="1" x14ac:dyDescent="0.4">
      <c r="Q7" s="8"/>
      <c r="R7" s="14" t="s">
        <v>235</v>
      </c>
      <c r="S7" s="15">
        <v>0</v>
      </c>
    </row>
    <row r="8" spans="1:19" ht="31.2" x14ac:dyDescent="0.35">
      <c r="A8" s="39" t="s">
        <v>248</v>
      </c>
      <c r="B8" s="39" t="s">
        <v>245</v>
      </c>
      <c r="C8" s="39" t="s">
        <v>289</v>
      </c>
      <c r="D8" s="39" t="s">
        <v>246</v>
      </c>
      <c r="Q8" s="25" t="s">
        <v>244</v>
      </c>
      <c r="R8" s="22" t="s">
        <v>250</v>
      </c>
      <c r="S8" s="21">
        <v>10</v>
      </c>
    </row>
    <row r="9" spans="1:19" ht="24" customHeight="1" x14ac:dyDescent="0.35">
      <c r="A9" s="28">
        <v>1</v>
      </c>
      <c r="B9" s="26" t="s">
        <v>247</v>
      </c>
      <c r="C9" s="42" t="s">
        <v>233</v>
      </c>
      <c r="D9" s="28">
        <f>IF(ISBLANK(C9),"",VLOOKUP(C9,$R$3:$S$7,2,0))</f>
        <v>5</v>
      </c>
      <c r="Q9" s="8"/>
      <c r="R9" s="22" t="s">
        <v>251</v>
      </c>
      <c r="S9" s="21">
        <v>0</v>
      </c>
    </row>
    <row r="10" spans="1:19" ht="31.8" customHeight="1" x14ac:dyDescent="0.35">
      <c r="A10" s="28">
        <v>2</v>
      </c>
      <c r="B10" s="26" t="s">
        <v>290</v>
      </c>
      <c r="C10" s="43" t="s">
        <v>249</v>
      </c>
      <c r="D10" s="28">
        <f>IF(ISBLANK(C10),"",VLOOKUP(C10,$R$8:$S$9,2,0))</f>
        <v>10</v>
      </c>
      <c r="Q10" s="11" t="s">
        <v>253</v>
      </c>
      <c r="R10" s="10" t="s">
        <v>254</v>
      </c>
      <c r="S10" s="10">
        <v>10</v>
      </c>
    </row>
    <row r="11" spans="1:19" ht="31.2" customHeight="1" x14ac:dyDescent="0.35">
      <c r="A11" s="28">
        <v>3</v>
      </c>
      <c r="B11" s="26" t="s">
        <v>252</v>
      </c>
      <c r="C11" s="42" t="s">
        <v>254</v>
      </c>
      <c r="D11" s="28">
        <f>IF(ISBLANK(C11),"",VLOOKUP(C11,$R$10:$S$12,2,0))</f>
        <v>10</v>
      </c>
      <c r="R11" s="10" t="s">
        <v>255</v>
      </c>
      <c r="S11" s="10">
        <v>7</v>
      </c>
    </row>
    <row r="12" spans="1:19" ht="48.6" customHeight="1" x14ac:dyDescent="0.35">
      <c r="A12" s="28">
        <v>4</v>
      </c>
      <c r="B12" s="29" t="s">
        <v>257</v>
      </c>
      <c r="C12" s="42" t="s">
        <v>259</v>
      </c>
      <c r="D12" s="28">
        <f>IF(ISBLANK(C12),"",VLOOKUP(C12,$R$13:$S$14,2,0))</f>
        <v>10</v>
      </c>
      <c r="R12" s="10" t="s">
        <v>256</v>
      </c>
      <c r="S12" s="10">
        <v>0</v>
      </c>
    </row>
    <row r="13" spans="1:19" ht="34.200000000000003" customHeight="1" x14ac:dyDescent="0.35">
      <c r="A13" s="28">
        <v>5</v>
      </c>
      <c r="B13" s="26" t="s">
        <v>261</v>
      </c>
      <c r="C13" s="42" t="s">
        <v>262</v>
      </c>
      <c r="D13" s="28">
        <f>IF(ISBLANK(C13),"",VLOOKUP(C13,$R$15:$S$16,2,0))</f>
        <v>10</v>
      </c>
      <c r="Q13" s="11" t="s">
        <v>258</v>
      </c>
      <c r="R13" s="24" t="s">
        <v>259</v>
      </c>
      <c r="S13" s="10">
        <v>10</v>
      </c>
    </row>
    <row r="14" spans="1:19" ht="46.2" customHeight="1" x14ac:dyDescent="0.35">
      <c r="A14" s="28">
        <v>6</v>
      </c>
      <c r="B14" s="26" t="s">
        <v>264</v>
      </c>
      <c r="C14" s="42" t="s">
        <v>265</v>
      </c>
      <c r="D14" s="28">
        <f>IF(ISBLANK(C14),"",VLOOKUP(C14,$R$17:$S$18,2,0))</f>
        <v>10</v>
      </c>
      <c r="R14" s="24" t="s">
        <v>260</v>
      </c>
      <c r="S14" s="10">
        <v>0</v>
      </c>
    </row>
    <row r="15" spans="1:19" ht="27" customHeight="1" x14ac:dyDescent="0.35">
      <c r="A15" s="28">
        <v>7</v>
      </c>
      <c r="B15" s="26" t="s">
        <v>269</v>
      </c>
      <c r="C15" s="42" t="s">
        <v>271</v>
      </c>
      <c r="D15" s="28">
        <f>IF(ISBLANK(C15),"",VLOOKUP(C15,$R$19:$S$21,2,0))</f>
        <v>10</v>
      </c>
      <c r="Q15" s="11" t="s">
        <v>266</v>
      </c>
      <c r="R15" s="18" t="s">
        <v>262</v>
      </c>
      <c r="S15" s="10">
        <v>10</v>
      </c>
    </row>
    <row r="16" spans="1:19" ht="36" customHeight="1" x14ac:dyDescent="0.35">
      <c r="A16" s="28">
        <v>8</v>
      </c>
      <c r="B16" s="26" t="s">
        <v>274</v>
      </c>
      <c r="C16" s="42" t="s">
        <v>275</v>
      </c>
      <c r="D16" s="28">
        <f>IF(ISBLANK(C16),"",VLOOKUP(C16,$R$22:$S$24,2,0))</f>
        <v>10</v>
      </c>
      <c r="R16" s="18" t="s">
        <v>263</v>
      </c>
      <c r="S16" s="10">
        <v>0</v>
      </c>
    </row>
    <row r="17" spans="1:19" ht="27" customHeight="1" x14ac:dyDescent="0.35">
      <c r="A17" s="28">
        <v>9</v>
      </c>
      <c r="B17" s="27" t="s">
        <v>279</v>
      </c>
      <c r="C17" s="42" t="s">
        <v>280</v>
      </c>
      <c r="D17" s="28">
        <f>IF(ISBLANK(C17),"",VLOOKUP(C17,$R$25:$S$26,2,0))</f>
        <v>10</v>
      </c>
      <c r="Q17" s="11" t="s">
        <v>267</v>
      </c>
      <c r="R17" s="18" t="s">
        <v>265</v>
      </c>
      <c r="S17" s="10">
        <v>10</v>
      </c>
    </row>
    <row r="18" spans="1:19" ht="43.2" customHeight="1" x14ac:dyDescent="0.35">
      <c r="A18" s="28">
        <v>10</v>
      </c>
      <c r="B18" s="26" t="s">
        <v>283</v>
      </c>
      <c r="C18" s="42" t="s">
        <v>287</v>
      </c>
      <c r="D18" s="28">
        <f>IF(ISBLANK(C18),"",VLOOKUP(C18,$R$27:$S$29,2,0))</f>
        <v>0</v>
      </c>
      <c r="R18" s="18" t="s">
        <v>268</v>
      </c>
      <c r="S18" s="10">
        <v>0</v>
      </c>
    </row>
    <row r="19" spans="1:19" ht="24" customHeight="1" x14ac:dyDescent="0.35">
      <c r="A19" s="49" t="s">
        <v>288</v>
      </c>
      <c r="B19" s="50"/>
      <c r="C19" s="35"/>
      <c r="D19" s="38">
        <f>SUM(D9:D18)</f>
        <v>85</v>
      </c>
      <c r="Q19" s="11" t="s">
        <v>270</v>
      </c>
      <c r="R19" s="18" t="s">
        <v>271</v>
      </c>
      <c r="S19" s="10">
        <v>10</v>
      </c>
    </row>
    <row r="20" spans="1:19" ht="31.2" customHeight="1" x14ac:dyDescent="0.35">
      <c r="A20" s="36"/>
      <c r="B20" s="36"/>
      <c r="C20" s="37" t="str">
        <f>VLOOKUP(D20,$Q$32:$R$36,2,1)</f>
        <v>Mức độ an toàn cao</v>
      </c>
      <c r="D20" s="34">
        <f>ROUND(D19/100,2)</f>
        <v>0.85</v>
      </c>
      <c r="R20" s="18" t="s">
        <v>272</v>
      </c>
      <c r="S20" s="10">
        <v>5</v>
      </c>
    </row>
    <row r="21" spans="1:19" x14ac:dyDescent="0.35">
      <c r="R21" s="18" t="s">
        <v>273</v>
      </c>
      <c r="S21" s="10">
        <v>0</v>
      </c>
    </row>
    <row r="22" spans="1:19" x14ac:dyDescent="0.35">
      <c r="Q22" s="11" t="s">
        <v>276</v>
      </c>
      <c r="R22" s="18" t="s">
        <v>275</v>
      </c>
      <c r="S22" s="10">
        <v>10</v>
      </c>
    </row>
    <row r="23" spans="1:19" x14ac:dyDescent="0.35">
      <c r="R23" s="18" t="s">
        <v>277</v>
      </c>
      <c r="S23" s="10">
        <v>5</v>
      </c>
    </row>
    <row r="24" spans="1:19" x14ac:dyDescent="0.35">
      <c r="R24" s="18" t="s">
        <v>278</v>
      </c>
      <c r="S24" s="10">
        <v>0</v>
      </c>
    </row>
    <row r="25" spans="1:19" x14ac:dyDescent="0.35">
      <c r="Q25" s="11" t="s">
        <v>282</v>
      </c>
      <c r="R25" s="23" t="s">
        <v>280</v>
      </c>
      <c r="S25" s="10">
        <v>10</v>
      </c>
    </row>
    <row r="26" spans="1:19" ht="31.2" x14ac:dyDescent="0.35">
      <c r="R26" s="23" t="s">
        <v>281</v>
      </c>
      <c r="S26" s="10">
        <v>0</v>
      </c>
    </row>
    <row r="27" spans="1:19" x14ac:dyDescent="0.35">
      <c r="Q27" s="11" t="s">
        <v>284</v>
      </c>
      <c r="R27" s="10" t="s">
        <v>285</v>
      </c>
      <c r="S27" s="10">
        <v>10</v>
      </c>
    </row>
    <row r="28" spans="1:19" x14ac:dyDescent="0.35">
      <c r="R28" s="10" t="s">
        <v>286</v>
      </c>
      <c r="S28" s="10">
        <v>5</v>
      </c>
    </row>
    <row r="29" spans="1:19" x14ac:dyDescent="0.35">
      <c r="R29" s="10" t="s">
        <v>287</v>
      </c>
      <c r="S29" s="10">
        <v>0</v>
      </c>
    </row>
    <row r="31" spans="1:19" x14ac:dyDescent="0.35">
      <c r="Q31" s="11" t="s">
        <v>292</v>
      </c>
      <c r="R31" s="10" t="s">
        <v>291</v>
      </c>
    </row>
    <row r="32" spans="1:19" x14ac:dyDescent="0.35">
      <c r="Q32" s="11">
        <v>0</v>
      </c>
      <c r="R32" s="10" t="s">
        <v>293</v>
      </c>
    </row>
    <row r="33" spans="17:18" x14ac:dyDescent="0.35">
      <c r="Q33" s="11">
        <v>0.29999998999999999</v>
      </c>
      <c r="R33" s="10" t="s">
        <v>294</v>
      </c>
    </row>
    <row r="34" spans="17:18" x14ac:dyDescent="0.35">
      <c r="Q34" s="11">
        <v>0.4999999</v>
      </c>
      <c r="R34" s="10" t="s">
        <v>295</v>
      </c>
    </row>
    <row r="35" spans="17:18" x14ac:dyDescent="0.35">
      <c r="Q35" s="11">
        <v>0.69999999000000002</v>
      </c>
      <c r="R35" s="10" t="s">
        <v>296</v>
      </c>
    </row>
    <row r="36" spans="17:18" x14ac:dyDescent="0.35">
      <c r="Q36" s="11">
        <v>0.89999998999999997</v>
      </c>
      <c r="R36" s="10" t="s">
        <v>297</v>
      </c>
    </row>
  </sheetData>
  <sheetProtection algorithmName="SHA-512" hashValue="A8CTHjTFX8CM+rbpKuaTaRhR6sWIsrox+xXiSj5FLYmR9antY9vF+U06jduQtj3fzoPndmX57j4CGdUpvGOs1w==" saltValue="1WcfMX8WCZevLf6qBivcUw==" spinCount="100000" sheet="1" objects="1"/>
  <mergeCells count="4">
    <mergeCell ref="A1:B1"/>
    <mergeCell ref="A2:B2"/>
    <mergeCell ref="A3:B6"/>
    <mergeCell ref="A19:B19"/>
  </mergeCells>
  <phoneticPr fontId="10" type="noConversion"/>
  <dataValidations count="9">
    <dataValidation type="list" showInputMessage="1" showErrorMessage="1" sqref="C9" xr:uid="{A05B0900-E2A8-484F-94B5-858E1FDD7D9D}">
      <formula1>$R$3:$R$7</formula1>
    </dataValidation>
    <dataValidation type="list" allowBlank="1" showInputMessage="1" showErrorMessage="1" sqref="C11" xr:uid="{8343EB14-1BB2-4C54-BD7B-D696E038E62D}">
      <formula1>$R$10:$R$12</formula1>
    </dataValidation>
    <dataValidation type="list" allowBlank="1" showInputMessage="1" showErrorMessage="1" sqref="C12" xr:uid="{E2B7BA3F-2A3F-4027-B1C1-60C817B3837B}">
      <formula1>$R$13:$R$14</formula1>
    </dataValidation>
    <dataValidation type="list" allowBlank="1" showInputMessage="1" showErrorMessage="1" sqref="C13" xr:uid="{122DF95E-1CB3-4350-947E-BCAB2877ECEE}">
      <formula1>$R$15:$R$16</formula1>
    </dataValidation>
    <dataValidation type="list" allowBlank="1" showInputMessage="1" showErrorMessage="1" sqref="C14" xr:uid="{6BC28E84-865C-4EE0-B6F8-3CC2E3000006}">
      <formula1>$R$17:$R$18</formula1>
    </dataValidation>
    <dataValidation type="list" allowBlank="1" showInputMessage="1" showErrorMessage="1" sqref="C15" xr:uid="{F57BCC50-0102-4E9E-BDEA-DF611436C852}">
      <formula1>$R$19:$R$21</formula1>
    </dataValidation>
    <dataValidation type="list" allowBlank="1" showInputMessage="1" showErrorMessage="1" sqref="C17" xr:uid="{126B32B1-906C-4F41-9072-2FBA37B9CB01}">
      <formula1>$R$25:$R$26</formula1>
    </dataValidation>
    <dataValidation type="list" allowBlank="1" showInputMessage="1" showErrorMessage="1" sqref="C16" xr:uid="{3875BB8D-74AF-408C-B8E6-8ADAA907852E}">
      <formula1>$R$22:$R$24</formula1>
    </dataValidation>
    <dataValidation type="list" allowBlank="1" showInputMessage="1" showErrorMessage="1" sqref="C18" xr:uid="{A5E7A0B8-CC1B-4836-BDAF-2FEFD1E74EBB}">
      <formula1>$R$27:$R$29</formula1>
    </dataValidation>
  </dataValidations>
  <pageMargins left="0.32" right="0.52" top="0.2" bottom="0.44" header="0.2" footer="0.2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xr:uid="{EFD8802F-C04F-415C-B02E-3071E68FEE82}">
          <x14:formula1>
            <xm:f>TMP!$B$1:$B$3</xm:f>
          </x14:formula1>
          <xm:sqref>D2</xm:sqref>
        </x14:dataValidation>
        <x14:dataValidation type="list" showInputMessage="1" showErrorMessage="1" xr:uid="{74B9E564-96A1-4F24-895E-900956BA11B4}">
          <x14:formula1>
            <xm:f>TMP!$B$5:$B$7</xm:f>
          </x14:formula1>
          <xm:sqref>D3</xm:sqref>
        </x14:dataValidation>
        <x14:dataValidation type="list" showInputMessage="1" showErrorMessage="1" xr:uid="{9BB5FCF2-74D8-45F6-AD95-7D573B5BFC77}">
          <x14:formula1>
            <xm:f>DM_DonVI!$C$2:$C$179</xm:f>
          </x14:formula1>
          <xm:sqref>D5</xm:sqref>
        </x14:dataValidation>
        <x14:dataValidation type="list" allowBlank="1" showInputMessage="1" showErrorMessage="1" xr:uid="{A60D2599-E47D-4076-BD01-B4B7A7C6F49D}">
          <x14:formula1>
            <xm:f>TMP!$B$9:$B$11</xm:f>
          </x14:formula1>
          <xm:sqref>G6 D4</xm:sqref>
        </x14:dataValidation>
        <x14:dataValidation type="list" showInputMessage="1" showErrorMessage="1" xr:uid="{CC57CCD0-9F68-446C-8534-AD7AFDA4BC3E}">
          <x14:formula1>
            <xm:f>TMP!$B$9:$B$11</xm:f>
          </x14:formula1>
          <xm:sqref>D4</xm:sqref>
        </x14:dataValidation>
        <x14:dataValidation type="list" allowBlank="1" showInputMessage="1" showErrorMessage="1" xr:uid="{2347BE03-AB9A-4712-8683-F66E421F2E19}">
          <x14:formula1>
            <xm:f>TMP!$B$26:$B$27</xm:f>
          </x14:formula1>
          <xm:sqref>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A668-43C5-4D84-B531-34ADEB0EADB4}">
  <dimension ref="A1:S36"/>
  <sheetViews>
    <sheetView zoomScaleNormal="100" workbookViewId="0">
      <pane xSplit="2" ySplit="8" topLeftCell="S27" activePane="bottomRight" state="frozen"/>
      <selection pane="topRight" activeCell="C1" sqref="C1"/>
      <selection pane="bottomLeft" activeCell="A9" sqref="A9"/>
      <selection pane="bottomRight" activeCell="AC30" sqref="AC30"/>
    </sheetView>
  </sheetViews>
  <sheetFormatPr defaultRowHeight="18" x14ac:dyDescent="0.35"/>
  <cols>
    <col min="1" max="1" width="8.8984375" style="10" customWidth="1"/>
    <col min="2" max="2" width="63.796875" style="10" customWidth="1"/>
    <col min="3" max="3" width="35.296875" style="10" customWidth="1"/>
    <col min="4" max="4" width="17.69921875" style="10" customWidth="1"/>
    <col min="5" max="15" width="8.796875" style="10"/>
    <col min="16" max="16" width="0" style="10" hidden="1" customWidth="1"/>
    <col min="17" max="17" width="13.09765625" style="11" hidden="1" customWidth="1"/>
    <col min="18" max="18" width="156.19921875" style="10" hidden="1" customWidth="1"/>
    <col min="19" max="19" width="3.09765625" style="10" hidden="1" customWidth="1"/>
    <col min="20" max="25" width="0" style="10" hidden="1" customWidth="1"/>
    <col min="26" max="16384" width="8.796875" style="10"/>
  </cols>
  <sheetData>
    <row r="1" spans="1:19" s="19" customFormat="1" ht="15.6" x14ac:dyDescent="0.3">
      <c r="A1" s="46" t="s">
        <v>0</v>
      </c>
      <c r="B1" s="46"/>
      <c r="Q1" s="20"/>
    </row>
    <row r="2" spans="1:19" s="19" customFormat="1" ht="15" customHeight="1" thickBot="1" x14ac:dyDescent="0.35">
      <c r="A2" s="47" t="str">
        <f>IF(OR(ISBLANK(D5),ISBLANK(D4)),"",D4&amp;" "&amp;VLOOKUP(D5,DM_DonVI!C2:E179,3,0))</f>
        <v>NTĐL NT Anna</v>
      </c>
      <c r="B2" s="47"/>
      <c r="C2" s="30" t="s">
        <v>2</v>
      </c>
      <c r="D2" s="40" t="s">
        <v>7</v>
      </c>
      <c r="Q2" s="31" t="s">
        <v>237</v>
      </c>
      <c r="R2" s="32"/>
      <c r="S2" s="32"/>
    </row>
    <row r="3" spans="1:19" ht="18.600000000000001" thickBot="1" x14ac:dyDescent="0.4">
      <c r="A3" s="48" t="s">
        <v>1</v>
      </c>
      <c r="B3" s="48"/>
      <c r="C3" s="30" t="s">
        <v>8</v>
      </c>
      <c r="D3" s="41" t="s">
        <v>9</v>
      </c>
      <c r="Q3" s="8"/>
      <c r="R3" s="12" t="s">
        <v>239</v>
      </c>
      <c r="S3" s="13">
        <v>10</v>
      </c>
    </row>
    <row r="4" spans="1:19" ht="18.600000000000001" thickBot="1" x14ac:dyDescent="0.4">
      <c r="A4" s="48"/>
      <c r="B4" s="48"/>
      <c r="C4" s="30" t="s">
        <v>3</v>
      </c>
      <c r="D4" s="44" t="s">
        <v>229</v>
      </c>
      <c r="Q4" s="8"/>
      <c r="R4" s="14" t="s">
        <v>240</v>
      </c>
      <c r="S4" s="15">
        <v>8</v>
      </c>
    </row>
    <row r="5" spans="1:19" ht="18.600000000000001" thickBot="1" x14ac:dyDescent="0.4">
      <c r="A5" s="48"/>
      <c r="B5" s="48"/>
      <c r="C5" s="30" t="s">
        <v>205</v>
      </c>
      <c r="D5" s="40" t="s">
        <v>120</v>
      </c>
      <c r="Q5" s="8"/>
      <c r="R5" s="14" t="s">
        <v>241</v>
      </c>
      <c r="S5" s="15">
        <v>5</v>
      </c>
    </row>
    <row r="6" spans="1:19" ht="18.600000000000001" thickBot="1" x14ac:dyDescent="0.4">
      <c r="A6" s="48"/>
      <c r="B6" s="48"/>
      <c r="C6" s="30" t="s">
        <v>4</v>
      </c>
      <c r="D6" s="33" t="str">
        <f>IF(ISBLANK(D5),"",VLOOKUP(D5,DM_DonVI!$C$2:$E$156,3,0))</f>
        <v>NT Anna</v>
      </c>
      <c r="Q6" s="8"/>
      <c r="R6" s="14" t="s">
        <v>242</v>
      </c>
      <c r="S6" s="15">
        <v>3</v>
      </c>
    </row>
    <row r="7" spans="1:19" ht="10.8" customHeight="1" thickBot="1" x14ac:dyDescent="0.4">
      <c r="Q7" s="8"/>
      <c r="R7" s="14" t="s">
        <v>243</v>
      </c>
      <c r="S7" s="15">
        <v>0</v>
      </c>
    </row>
    <row r="8" spans="1:19" ht="31.2" x14ac:dyDescent="0.35">
      <c r="A8" s="39" t="s">
        <v>248</v>
      </c>
      <c r="B8" s="39" t="s">
        <v>245</v>
      </c>
      <c r="C8" s="39" t="s">
        <v>289</v>
      </c>
      <c r="D8" s="39" t="s">
        <v>246</v>
      </c>
      <c r="Q8" s="25" t="s">
        <v>244</v>
      </c>
      <c r="R8" s="22" t="s">
        <v>250</v>
      </c>
      <c r="S8" s="21">
        <v>10</v>
      </c>
    </row>
    <row r="9" spans="1:19" ht="24" customHeight="1" x14ac:dyDescent="0.35">
      <c r="A9" s="28">
        <v>1</v>
      </c>
      <c r="B9" s="26" t="s">
        <v>247</v>
      </c>
      <c r="C9" s="42" t="s">
        <v>241</v>
      </c>
      <c r="D9" s="28">
        <f>IF(ISBLANK(C9),"",VLOOKUP(C9,$R$3:$S$7,2,0))</f>
        <v>5</v>
      </c>
      <c r="Q9" s="8"/>
      <c r="R9" s="22" t="s">
        <v>251</v>
      </c>
      <c r="S9" s="21">
        <v>0</v>
      </c>
    </row>
    <row r="10" spans="1:19" ht="31.8" customHeight="1" x14ac:dyDescent="0.35">
      <c r="A10" s="28">
        <v>2</v>
      </c>
      <c r="B10" s="26" t="s">
        <v>290</v>
      </c>
      <c r="C10" s="43" t="s">
        <v>249</v>
      </c>
      <c r="D10" s="28">
        <f>IF(ISBLANK(C10),"",VLOOKUP(C10,$R$8:$S$9,2,0))</f>
        <v>10</v>
      </c>
      <c r="Q10" s="11" t="s">
        <v>253</v>
      </c>
      <c r="R10" s="10" t="s">
        <v>254</v>
      </c>
      <c r="S10" s="10">
        <v>10</v>
      </c>
    </row>
    <row r="11" spans="1:19" ht="31.2" customHeight="1" x14ac:dyDescent="0.35">
      <c r="A11" s="28">
        <v>3</v>
      </c>
      <c r="B11" s="26" t="s">
        <v>252</v>
      </c>
      <c r="C11" s="42" t="s">
        <v>254</v>
      </c>
      <c r="D11" s="28">
        <f>IF(ISBLANK(C11),"",VLOOKUP(C11,$R$10:$S$12,2,0))</f>
        <v>10</v>
      </c>
      <c r="R11" s="10" t="s">
        <v>255</v>
      </c>
      <c r="S11" s="10">
        <v>7</v>
      </c>
    </row>
    <row r="12" spans="1:19" ht="48.6" customHeight="1" x14ac:dyDescent="0.35">
      <c r="A12" s="28">
        <v>4</v>
      </c>
      <c r="B12" s="29" t="s">
        <v>257</v>
      </c>
      <c r="C12" s="42" t="s">
        <v>259</v>
      </c>
      <c r="D12" s="28">
        <f>IF(ISBLANK(C12),"",VLOOKUP(C12,$R$13:$S$14,2,0))</f>
        <v>10</v>
      </c>
      <c r="R12" s="10" t="s">
        <v>256</v>
      </c>
      <c r="S12" s="10">
        <v>0</v>
      </c>
    </row>
    <row r="13" spans="1:19" ht="34.200000000000003" customHeight="1" x14ac:dyDescent="0.35">
      <c r="A13" s="28">
        <v>5</v>
      </c>
      <c r="B13" s="26" t="s">
        <v>261</v>
      </c>
      <c r="C13" s="42" t="s">
        <v>262</v>
      </c>
      <c r="D13" s="28">
        <f>IF(ISBLANK(C13),"",VLOOKUP(C13,$R$15:$S$16,2,0))</f>
        <v>10</v>
      </c>
      <c r="Q13" s="11" t="s">
        <v>258</v>
      </c>
      <c r="R13" s="24" t="s">
        <v>259</v>
      </c>
      <c r="S13" s="10">
        <v>10</v>
      </c>
    </row>
    <row r="14" spans="1:19" ht="46.2" customHeight="1" x14ac:dyDescent="0.35">
      <c r="A14" s="28">
        <v>6</v>
      </c>
      <c r="B14" s="26" t="s">
        <v>264</v>
      </c>
      <c r="C14" s="42" t="s">
        <v>265</v>
      </c>
      <c r="D14" s="28">
        <f>IF(ISBLANK(C14),"",VLOOKUP(C14,$R$17:$S$18,2,0))</f>
        <v>10</v>
      </c>
      <c r="R14" s="24" t="s">
        <v>260</v>
      </c>
      <c r="S14" s="10">
        <v>0</v>
      </c>
    </row>
    <row r="15" spans="1:19" ht="27" customHeight="1" x14ac:dyDescent="0.35">
      <c r="A15" s="28">
        <v>7</v>
      </c>
      <c r="B15" s="26" t="s">
        <v>269</v>
      </c>
      <c r="C15" s="42" t="s">
        <v>271</v>
      </c>
      <c r="D15" s="28">
        <f>IF(ISBLANK(C15),"",VLOOKUP(C15,$R$19:$S$21,2,0))</f>
        <v>10</v>
      </c>
      <c r="Q15" s="11" t="s">
        <v>266</v>
      </c>
      <c r="R15" s="18" t="s">
        <v>262</v>
      </c>
      <c r="S15" s="10">
        <v>10</v>
      </c>
    </row>
    <row r="16" spans="1:19" ht="36" customHeight="1" x14ac:dyDescent="0.35">
      <c r="A16" s="28">
        <v>8</v>
      </c>
      <c r="B16" s="26" t="s">
        <v>274</v>
      </c>
      <c r="C16" s="42" t="s">
        <v>275</v>
      </c>
      <c r="D16" s="28">
        <f>IF(ISBLANK(C16),"",VLOOKUP(C16,$R$22:$S$24,2,0))</f>
        <v>10</v>
      </c>
      <c r="R16" s="18" t="s">
        <v>263</v>
      </c>
      <c r="S16" s="10">
        <v>0</v>
      </c>
    </row>
    <row r="17" spans="1:19" ht="27" customHeight="1" x14ac:dyDescent="0.35">
      <c r="A17" s="28">
        <v>9</v>
      </c>
      <c r="B17" s="27" t="s">
        <v>279</v>
      </c>
      <c r="C17" s="42" t="s">
        <v>280</v>
      </c>
      <c r="D17" s="28">
        <f>IF(ISBLANK(C17),"",VLOOKUP(C17,$R$25:$S$26,2,0))</f>
        <v>10</v>
      </c>
      <c r="Q17" s="11" t="s">
        <v>267</v>
      </c>
      <c r="R17" s="18" t="s">
        <v>265</v>
      </c>
      <c r="S17" s="10">
        <v>10</v>
      </c>
    </row>
    <row r="18" spans="1:19" ht="43.2" customHeight="1" x14ac:dyDescent="0.35">
      <c r="A18" s="28">
        <v>10</v>
      </c>
      <c r="B18" s="26" t="s">
        <v>283</v>
      </c>
      <c r="C18" s="42" t="s">
        <v>287</v>
      </c>
      <c r="D18" s="28">
        <f>IF(ISBLANK(C18),"",VLOOKUP(C18,$R$27:$S$29,2,0))</f>
        <v>0</v>
      </c>
      <c r="R18" s="18" t="s">
        <v>268</v>
      </c>
      <c r="S18" s="10">
        <v>0</v>
      </c>
    </row>
    <row r="19" spans="1:19" ht="24" customHeight="1" x14ac:dyDescent="0.35">
      <c r="A19" s="49" t="s">
        <v>288</v>
      </c>
      <c r="B19" s="50"/>
      <c r="C19" s="35"/>
      <c r="D19" s="38">
        <f>SUM(D9:D18)</f>
        <v>85</v>
      </c>
      <c r="Q19" s="11" t="s">
        <v>270</v>
      </c>
      <c r="R19" s="18" t="s">
        <v>271</v>
      </c>
      <c r="S19" s="10">
        <v>10</v>
      </c>
    </row>
    <row r="20" spans="1:19" ht="31.2" customHeight="1" x14ac:dyDescent="0.35">
      <c r="A20" s="36"/>
      <c r="B20" s="36"/>
      <c r="C20" s="37" t="str">
        <f>VLOOKUP(D20,$Q$32:$R$36,2,1)</f>
        <v>Mức độ an toàn cao</v>
      </c>
      <c r="D20" s="34">
        <f>ROUND(D19/100,2)</f>
        <v>0.85</v>
      </c>
      <c r="R20" s="18" t="s">
        <v>272</v>
      </c>
      <c r="S20" s="10">
        <v>5</v>
      </c>
    </row>
    <row r="21" spans="1:19" x14ac:dyDescent="0.35">
      <c r="R21" s="18" t="s">
        <v>273</v>
      </c>
      <c r="S21" s="10">
        <v>0</v>
      </c>
    </row>
    <row r="22" spans="1:19" x14ac:dyDescent="0.35">
      <c r="Q22" s="11" t="s">
        <v>276</v>
      </c>
      <c r="R22" s="18" t="s">
        <v>275</v>
      </c>
      <c r="S22" s="10">
        <v>10</v>
      </c>
    </row>
    <row r="23" spans="1:19" x14ac:dyDescent="0.35">
      <c r="R23" s="18" t="s">
        <v>277</v>
      </c>
      <c r="S23" s="10">
        <v>5</v>
      </c>
    </row>
    <row r="24" spans="1:19" x14ac:dyDescent="0.35">
      <c r="R24" s="18" t="s">
        <v>278</v>
      </c>
      <c r="S24" s="10">
        <v>0</v>
      </c>
    </row>
    <row r="25" spans="1:19" x14ac:dyDescent="0.35">
      <c r="Q25" s="11" t="s">
        <v>282</v>
      </c>
      <c r="R25" s="23" t="s">
        <v>280</v>
      </c>
      <c r="S25" s="10">
        <v>10</v>
      </c>
    </row>
    <row r="26" spans="1:19" ht="31.2" x14ac:dyDescent="0.35">
      <c r="R26" s="23" t="s">
        <v>281</v>
      </c>
      <c r="S26" s="10">
        <v>0</v>
      </c>
    </row>
    <row r="27" spans="1:19" x14ac:dyDescent="0.35">
      <c r="Q27" s="11" t="s">
        <v>284</v>
      </c>
      <c r="R27" s="10" t="s">
        <v>285</v>
      </c>
      <c r="S27" s="10">
        <v>10</v>
      </c>
    </row>
    <row r="28" spans="1:19" x14ac:dyDescent="0.35">
      <c r="R28" s="10" t="s">
        <v>286</v>
      </c>
      <c r="S28" s="10">
        <v>5</v>
      </c>
    </row>
    <row r="29" spans="1:19" x14ac:dyDescent="0.35">
      <c r="R29" s="10" t="s">
        <v>287</v>
      </c>
      <c r="S29" s="10">
        <v>0</v>
      </c>
    </row>
    <row r="31" spans="1:19" x14ac:dyDescent="0.35">
      <c r="Q31" s="11" t="s">
        <v>292</v>
      </c>
      <c r="R31" s="10" t="s">
        <v>291</v>
      </c>
    </row>
    <row r="32" spans="1:19" x14ac:dyDescent="0.35">
      <c r="Q32" s="11">
        <v>0</v>
      </c>
      <c r="R32" s="10" t="s">
        <v>293</v>
      </c>
    </row>
    <row r="33" spans="17:18" x14ac:dyDescent="0.35">
      <c r="Q33" s="11">
        <v>0.29999999900000002</v>
      </c>
      <c r="R33" s="10" t="s">
        <v>294</v>
      </c>
    </row>
    <row r="34" spans="17:18" x14ac:dyDescent="0.35">
      <c r="Q34" s="11">
        <v>0.49999900000000003</v>
      </c>
      <c r="R34" s="10" t="s">
        <v>295</v>
      </c>
    </row>
    <row r="35" spans="17:18" x14ac:dyDescent="0.35">
      <c r="Q35" s="11">
        <v>0.69999900000000004</v>
      </c>
      <c r="R35" s="10" t="s">
        <v>296</v>
      </c>
    </row>
    <row r="36" spans="17:18" x14ac:dyDescent="0.35">
      <c r="Q36" s="11">
        <v>0.89999989999999996</v>
      </c>
      <c r="R36" s="10" t="s">
        <v>297</v>
      </c>
    </row>
  </sheetData>
  <sheetProtection algorithmName="SHA-512" hashValue="75zt+EGS1DGgf7/o6VUjEXYGATw8u8ZJjs1YKoi6HGqCNulkLWWFVZAoQ7kvj0O7Wbng0cMggRJme7HMpqe/hg==" saltValue="0TDTh+q+nHuw7sp82q1RMg==" spinCount="100000" sheet="1" objects="1"/>
  <mergeCells count="4">
    <mergeCell ref="A1:B1"/>
    <mergeCell ref="A2:B2"/>
    <mergeCell ref="A3:B6"/>
    <mergeCell ref="A19:B19"/>
  </mergeCells>
  <dataValidations count="9">
    <dataValidation type="list" allowBlank="1" showInputMessage="1" showErrorMessage="1" sqref="C18" xr:uid="{FB4752AE-5326-4F59-BC2E-A4C23350ACA5}">
      <formula1>$R$27:$R$29</formula1>
    </dataValidation>
    <dataValidation type="list" allowBlank="1" showInputMessage="1" showErrorMessage="1" sqref="C16" xr:uid="{F94AA4A7-4840-4254-BD44-81E724AD74C6}">
      <formula1>$R$22:$R$24</formula1>
    </dataValidation>
    <dataValidation type="list" allowBlank="1" showInputMessage="1" showErrorMessage="1" sqref="C17" xr:uid="{7ECAC33D-37FD-4957-91A2-FE792F9D20AD}">
      <formula1>$R$25:$R$26</formula1>
    </dataValidation>
    <dataValidation type="list" allowBlank="1" showInputMessage="1" showErrorMessage="1" sqref="C15" xr:uid="{A755ED34-EBEC-4D96-A0D0-6AD43889561C}">
      <formula1>$R$19:$R$21</formula1>
    </dataValidation>
    <dataValidation type="list" allowBlank="1" showInputMessage="1" showErrorMessage="1" sqref="C14" xr:uid="{B15D39C3-DF23-4FCF-A8DE-D0DFF9011CDF}">
      <formula1>$R$17:$R$18</formula1>
    </dataValidation>
    <dataValidation type="list" allowBlank="1" showInputMessage="1" showErrorMessage="1" sqref="C13" xr:uid="{85D4F1F8-2B4A-4B41-ACBF-357A3553B70C}">
      <formula1>$R$15:$R$16</formula1>
    </dataValidation>
    <dataValidation type="list" allowBlank="1" showInputMessage="1" showErrorMessage="1" sqref="C12" xr:uid="{4FE4DD8D-4757-4847-9467-B3EA04CD3DE1}">
      <formula1>$R$13:$R$14</formula1>
    </dataValidation>
    <dataValidation type="list" allowBlank="1" showInputMessage="1" showErrorMessage="1" sqref="C11" xr:uid="{D095795A-2CE8-4693-98C8-B117860407E1}">
      <formula1>$R$10:$R$12</formula1>
    </dataValidation>
    <dataValidation type="list" showInputMessage="1" showErrorMessage="1" sqref="C9" xr:uid="{9F547665-C3FF-4BF9-92CB-A10E7E8AEDEB}">
      <formula1>$R$3:$R$7</formula1>
    </dataValidation>
  </dataValidations>
  <pageMargins left="0.32" right="0.52" top="0.2" bottom="0.44" header="0.2" footer="0.2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FD85EFB-1743-42AA-A24C-916311E439FD}">
          <x14:formula1>
            <xm:f>TMP!$B$26:$B$27</xm:f>
          </x14:formula1>
          <xm:sqref>C10</xm:sqref>
        </x14:dataValidation>
        <x14:dataValidation type="list" showInputMessage="1" showErrorMessage="1" xr:uid="{5E9BF2E4-FC5B-4CE7-9257-0440A2F3D36F}">
          <x14:formula1>
            <xm:f>TMP!$B$10:$B$11</xm:f>
          </x14:formula1>
          <xm:sqref>D4</xm:sqref>
        </x14:dataValidation>
        <x14:dataValidation type="list" allowBlank="1" showInputMessage="1" showErrorMessage="1" xr:uid="{9D9EB2EF-D27B-48D8-85C0-860349BE9C7D}">
          <x14:formula1>
            <xm:f>TMP!$B$9:$B$11</xm:f>
          </x14:formula1>
          <xm:sqref>G6 D4</xm:sqref>
        </x14:dataValidation>
        <x14:dataValidation type="list" showInputMessage="1" showErrorMessage="1" xr:uid="{843B1100-28AF-4E58-BC78-46E868AA7220}">
          <x14:formula1>
            <xm:f>DM_DonVI!$C$2:$C$179</xm:f>
          </x14:formula1>
          <xm:sqref>D5</xm:sqref>
        </x14:dataValidation>
        <x14:dataValidation type="list" showInputMessage="1" showErrorMessage="1" xr:uid="{4166E578-406F-4A7D-B6E9-37C7D9189FCE}">
          <x14:formula1>
            <xm:f>TMP!$B$5:$B$7</xm:f>
          </x14:formula1>
          <xm:sqref>D3</xm:sqref>
        </x14:dataValidation>
        <x14:dataValidation type="list" showInputMessage="1" showErrorMessage="1" xr:uid="{D25F8EA9-AD7A-4492-85AC-C942E515A989}">
          <x14:formula1>
            <xm:f>TMP!$B$1:$B$3</xm:f>
          </x14:formula1>
          <xm:sqref>D2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0CEF-AF84-4EA7-A0E9-BDBD5BC4F4CA}">
  <dimension ref="A1:S37"/>
  <sheetViews>
    <sheetView zoomScale="115" zoomScaleNormal="115" workbookViewId="0">
      <pane xSplit="2" ySplit="8" topLeftCell="C30" activePane="bottomRight" state="frozen"/>
      <selection pane="topRight" activeCell="C1" sqref="C1"/>
      <selection pane="bottomLeft" activeCell="A9" sqref="A9"/>
      <selection pane="bottomRight" activeCell="B36" sqref="B36"/>
    </sheetView>
  </sheetViews>
  <sheetFormatPr defaultRowHeight="18" x14ac:dyDescent="0.35"/>
  <cols>
    <col min="1" max="1" width="8.8984375" style="10" customWidth="1"/>
    <col min="2" max="2" width="63.796875" style="10" customWidth="1"/>
    <col min="3" max="3" width="35.296875" style="10" customWidth="1"/>
    <col min="4" max="4" width="17.69921875" style="10" customWidth="1"/>
    <col min="5" max="10" width="8.796875" style="10"/>
    <col min="11" max="11" width="0" style="10" hidden="1" customWidth="1"/>
    <col min="12" max="12" width="8.8984375" style="10" hidden="1" customWidth="1"/>
    <col min="13" max="13" width="8.09765625" style="10" hidden="1" customWidth="1"/>
    <col min="14" max="14" width="20.5" style="10" hidden="1" customWidth="1"/>
    <col min="15" max="16" width="0" style="10" hidden="1" customWidth="1"/>
    <col min="17" max="17" width="14.3984375" style="11" hidden="1" customWidth="1"/>
    <col min="18" max="18" width="183.296875" style="10" hidden="1" customWidth="1"/>
    <col min="19" max="19" width="3.3984375" style="10" hidden="1" customWidth="1"/>
    <col min="20" max="35" width="0" style="10" hidden="1" customWidth="1"/>
    <col min="36" max="16384" width="8.796875" style="10"/>
  </cols>
  <sheetData>
    <row r="1" spans="1:19" s="19" customFormat="1" ht="16.2" thickBot="1" x14ac:dyDescent="0.35">
      <c r="A1" s="46" t="s">
        <v>0</v>
      </c>
      <c r="B1" s="46"/>
      <c r="Q1" s="20"/>
    </row>
    <row r="2" spans="1:19" s="19" customFormat="1" ht="15" customHeight="1" thickBot="1" x14ac:dyDescent="0.35">
      <c r="A2" s="47" t="str">
        <f>IF(OR(ISBLANK(D5),ISBLANK(D4)),"",D4&amp;" "&amp;VLOOKUP(D5,DM_DonVI!C2:E179,3,0))</f>
        <v>Trường TH - THCS Tuệ Đức</v>
      </c>
      <c r="B2" s="47"/>
      <c r="C2" s="30" t="s">
        <v>2</v>
      </c>
      <c r="D2" s="40" t="s">
        <v>5</v>
      </c>
      <c r="L2" s="2" t="s">
        <v>14</v>
      </c>
      <c r="M2" s="2" t="s">
        <v>15</v>
      </c>
      <c r="N2" s="1" t="s">
        <v>13</v>
      </c>
      <c r="Q2" s="31" t="s">
        <v>237</v>
      </c>
      <c r="R2" s="32"/>
      <c r="S2" s="32"/>
    </row>
    <row r="3" spans="1:19" ht="26.4" customHeight="1" thickBot="1" x14ac:dyDescent="0.4">
      <c r="A3" s="48" t="s">
        <v>1</v>
      </c>
      <c r="B3" s="48"/>
      <c r="C3" s="30" t="s">
        <v>8</v>
      </c>
      <c r="D3" s="41" t="s">
        <v>298</v>
      </c>
      <c r="L3" s="7">
        <v>79769401</v>
      </c>
      <c r="M3" s="4" t="s">
        <v>5</v>
      </c>
      <c r="N3" s="5" t="s">
        <v>208</v>
      </c>
      <c r="Q3" s="8"/>
      <c r="R3" s="12" t="s">
        <v>299</v>
      </c>
      <c r="S3" s="13">
        <v>10</v>
      </c>
    </row>
    <row r="4" spans="1:19" ht="22.2" customHeight="1" thickBot="1" x14ac:dyDescent="0.4">
      <c r="A4" s="48"/>
      <c r="B4" s="48"/>
      <c r="C4" s="30" t="s">
        <v>3</v>
      </c>
      <c r="D4" s="41" t="s">
        <v>12</v>
      </c>
      <c r="L4" s="7">
        <v>79769403</v>
      </c>
      <c r="M4" s="4" t="s">
        <v>5</v>
      </c>
      <c r="N4" s="5" t="s">
        <v>209</v>
      </c>
      <c r="Q4" s="8"/>
      <c r="R4" s="14" t="s">
        <v>300</v>
      </c>
      <c r="S4" s="15">
        <v>8</v>
      </c>
    </row>
    <row r="5" spans="1:19" ht="20.399999999999999" customHeight="1" thickBot="1" x14ac:dyDescent="0.4">
      <c r="A5" s="48"/>
      <c r="B5" s="48"/>
      <c r="C5" s="30" t="s">
        <v>205</v>
      </c>
      <c r="D5" s="40">
        <v>79769411</v>
      </c>
      <c r="L5" s="7">
        <v>79769404</v>
      </c>
      <c r="M5" s="4" t="s">
        <v>5</v>
      </c>
      <c r="N5" s="5" t="s">
        <v>210</v>
      </c>
      <c r="Q5" s="8"/>
      <c r="R5" s="14" t="s">
        <v>301</v>
      </c>
      <c r="S5" s="15">
        <v>5</v>
      </c>
    </row>
    <row r="6" spans="1:19" ht="26.4" customHeight="1" thickBot="1" x14ac:dyDescent="0.4">
      <c r="A6" s="48"/>
      <c r="B6" s="48"/>
      <c r="C6" s="30" t="s">
        <v>4</v>
      </c>
      <c r="D6" s="33" t="str">
        <f>IF(ISBLANK(D5),"",VLOOKUP(D5,$L$3:$N$23,3,0))</f>
        <v>TH - THCS Tuệ Đức</v>
      </c>
      <c r="L6" s="7">
        <v>79769405</v>
      </c>
      <c r="M6" s="4" t="s">
        <v>5</v>
      </c>
      <c r="N6" s="5" t="s">
        <v>211</v>
      </c>
      <c r="Q6" s="8"/>
      <c r="R6" s="14" t="s">
        <v>302</v>
      </c>
      <c r="S6" s="15">
        <v>3</v>
      </c>
    </row>
    <row r="7" spans="1:19" ht="10.8" customHeight="1" thickBot="1" x14ac:dyDescent="0.4">
      <c r="L7" s="7">
        <v>79769406</v>
      </c>
      <c r="M7" s="4" t="s">
        <v>5</v>
      </c>
      <c r="N7" s="5" t="s">
        <v>212</v>
      </c>
      <c r="Q7" s="8"/>
      <c r="R7" s="14" t="s">
        <v>303</v>
      </c>
      <c r="S7" s="15">
        <v>0</v>
      </c>
    </row>
    <row r="8" spans="1:19" ht="31.8" thickBot="1" x14ac:dyDescent="0.4">
      <c r="A8" s="39" t="s">
        <v>248</v>
      </c>
      <c r="B8" s="39" t="s">
        <v>245</v>
      </c>
      <c r="C8" s="39" t="s">
        <v>289</v>
      </c>
      <c r="D8" s="39" t="s">
        <v>246</v>
      </c>
      <c r="L8" s="7">
        <v>79769407</v>
      </c>
      <c r="M8" s="4" t="s">
        <v>5</v>
      </c>
      <c r="N8" s="5" t="s">
        <v>213</v>
      </c>
      <c r="Q8" s="25" t="s">
        <v>244</v>
      </c>
      <c r="R8" s="22" t="s">
        <v>250</v>
      </c>
      <c r="S8" s="21">
        <v>10</v>
      </c>
    </row>
    <row r="9" spans="1:19" ht="31.8" customHeight="1" thickBot="1" x14ac:dyDescent="0.4">
      <c r="A9" s="28">
        <v>1</v>
      </c>
      <c r="B9" s="26" t="s">
        <v>306</v>
      </c>
      <c r="C9" s="42" t="s">
        <v>299</v>
      </c>
      <c r="D9" s="28">
        <f>IF(ISBLANK(C9),"",VLOOKUP(C9,$R$3:$S$7,2,0))</f>
        <v>10</v>
      </c>
      <c r="L9" s="7">
        <v>79769408</v>
      </c>
      <c r="M9" s="4" t="s">
        <v>5</v>
      </c>
      <c r="N9" s="5" t="s">
        <v>214</v>
      </c>
      <c r="Q9" s="8"/>
      <c r="R9" s="22" t="s">
        <v>307</v>
      </c>
      <c r="S9" s="21">
        <v>5</v>
      </c>
    </row>
    <row r="10" spans="1:19" ht="31.8" customHeight="1" thickBot="1" x14ac:dyDescent="0.4">
      <c r="A10" s="28">
        <v>2</v>
      </c>
      <c r="B10" s="26" t="s">
        <v>304</v>
      </c>
      <c r="C10" s="43" t="s">
        <v>309</v>
      </c>
      <c r="D10" s="28">
        <f>IF(ISBLANK(C10),"",VLOOKUP(C10,$R$8:$S$10,2,0))</f>
        <v>0</v>
      </c>
      <c r="L10" s="7">
        <v>79769409</v>
      </c>
      <c r="M10" s="4" t="s">
        <v>5</v>
      </c>
      <c r="N10" s="5" t="s">
        <v>215</v>
      </c>
      <c r="Q10" s="8"/>
      <c r="R10" s="22" t="s">
        <v>308</v>
      </c>
      <c r="S10" s="45">
        <v>0</v>
      </c>
    </row>
    <row r="11" spans="1:19" ht="31.2" customHeight="1" thickBot="1" x14ac:dyDescent="0.4">
      <c r="A11" s="28">
        <v>3</v>
      </c>
      <c r="B11" s="26" t="s">
        <v>305</v>
      </c>
      <c r="C11" s="42" t="s">
        <v>254</v>
      </c>
      <c r="D11" s="28">
        <f>IF(ISBLANK(C11),"",VLOOKUP(C11,$R$11:$S$13,2,0))</f>
        <v>10</v>
      </c>
      <c r="L11" s="7">
        <v>79769410</v>
      </c>
      <c r="M11" s="4" t="s">
        <v>5</v>
      </c>
      <c r="N11" s="5" t="s">
        <v>216</v>
      </c>
      <c r="Q11" s="11" t="s">
        <v>253</v>
      </c>
      <c r="R11" s="10" t="s">
        <v>254</v>
      </c>
      <c r="S11" s="10">
        <v>10</v>
      </c>
    </row>
    <row r="12" spans="1:19" ht="48.6" customHeight="1" thickBot="1" x14ac:dyDescent="0.4">
      <c r="A12" s="28">
        <v>4</v>
      </c>
      <c r="B12" s="29" t="s">
        <v>310</v>
      </c>
      <c r="C12" s="42" t="s">
        <v>311</v>
      </c>
      <c r="D12" s="28">
        <f>IF(ISBLANK(C12),"",VLOOKUP(C12,$R$14:$S$15,2,0))</f>
        <v>10</v>
      </c>
      <c r="L12" s="7">
        <v>79769412</v>
      </c>
      <c r="M12" s="4" t="s">
        <v>5</v>
      </c>
      <c r="N12" s="5" t="s">
        <v>217</v>
      </c>
      <c r="R12" s="10" t="s">
        <v>255</v>
      </c>
      <c r="S12" s="10">
        <v>7</v>
      </c>
    </row>
    <row r="13" spans="1:19" ht="34.200000000000003" customHeight="1" thickBot="1" x14ac:dyDescent="0.4">
      <c r="A13" s="28">
        <v>5</v>
      </c>
      <c r="B13" s="26" t="s">
        <v>313</v>
      </c>
      <c r="C13" s="42" t="s">
        <v>262</v>
      </c>
      <c r="D13" s="28">
        <f>IF(ISBLANK(C13),"",VLOOKUP(C13,$R$16:$S$17,2,0))</f>
        <v>10</v>
      </c>
      <c r="L13" s="7">
        <v>79769413</v>
      </c>
      <c r="M13" s="4" t="s">
        <v>5</v>
      </c>
      <c r="N13" s="5" t="s">
        <v>218</v>
      </c>
      <c r="R13" s="10" t="s">
        <v>256</v>
      </c>
      <c r="S13" s="10">
        <v>0</v>
      </c>
    </row>
    <row r="14" spans="1:19" ht="46.2" customHeight="1" thickBot="1" x14ac:dyDescent="0.4">
      <c r="A14" s="28">
        <v>6</v>
      </c>
      <c r="B14" s="26" t="s">
        <v>314</v>
      </c>
      <c r="C14" s="42" t="s">
        <v>315</v>
      </c>
      <c r="D14" s="28">
        <f>IF(ISBLANK(C14),"",VLOOKUP(C14,$R$18:$S$19,2,0))</f>
        <v>10</v>
      </c>
      <c r="L14" s="7">
        <v>79769411</v>
      </c>
      <c r="M14" s="4" t="s">
        <v>7</v>
      </c>
      <c r="N14" s="5" t="s">
        <v>207</v>
      </c>
      <c r="Q14" s="11" t="s">
        <v>258</v>
      </c>
      <c r="R14" s="24" t="s">
        <v>311</v>
      </c>
      <c r="S14" s="10">
        <v>10</v>
      </c>
    </row>
    <row r="15" spans="1:19" ht="27" customHeight="1" thickBot="1" x14ac:dyDescent="0.4">
      <c r="A15" s="28">
        <v>7</v>
      </c>
      <c r="B15" s="26" t="s">
        <v>317</v>
      </c>
      <c r="C15" s="42" t="s">
        <v>271</v>
      </c>
      <c r="D15" s="28">
        <f>IF(ISBLANK(C15),"",VLOOKUP(C15,$R$20:$S$22,2,0))</f>
        <v>10</v>
      </c>
      <c r="L15" s="7">
        <v>79769501</v>
      </c>
      <c r="M15" s="4" t="s">
        <v>5</v>
      </c>
      <c r="N15" s="5" t="s">
        <v>220</v>
      </c>
      <c r="R15" s="24" t="s">
        <v>312</v>
      </c>
      <c r="S15" s="10">
        <v>0</v>
      </c>
    </row>
    <row r="16" spans="1:19" ht="36" customHeight="1" thickBot="1" x14ac:dyDescent="0.4">
      <c r="A16" s="28">
        <v>8</v>
      </c>
      <c r="B16" s="26" t="s">
        <v>318</v>
      </c>
      <c r="C16" s="42" t="s">
        <v>319</v>
      </c>
      <c r="D16" s="28">
        <f>IF(ISBLANK(C16),"",VLOOKUP(C16,$R$23:$S$25,2,0))</f>
        <v>10</v>
      </c>
      <c r="L16" s="7">
        <v>79769502</v>
      </c>
      <c r="M16" s="4" t="s">
        <v>5</v>
      </c>
      <c r="N16" s="5" t="s">
        <v>221</v>
      </c>
      <c r="Q16" s="11" t="s">
        <v>266</v>
      </c>
      <c r="R16" s="18" t="s">
        <v>262</v>
      </c>
      <c r="S16" s="10">
        <v>10</v>
      </c>
    </row>
    <row r="17" spans="1:19" ht="27" customHeight="1" thickBot="1" x14ac:dyDescent="0.4">
      <c r="A17" s="28">
        <v>9</v>
      </c>
      <c r="B17" s="27" t="s">
        <v>279</v>
      </c>
      <c r="C17" s="42" t="s">
        <v>280</v>
      </c>
      <c r="D17" s="28">
        <f>IF(ISBLANK(C17),"",VLOOKUP(C17,$R$26:$S$27,2,0))</f>
        <v>10</v>
      </c>
      <c r="L17" s="7">
        <v>79769503</v>
      </c>
      <c r="M17" s="4" t="s">
        <v>5</v>
      </c>
      <c r="N17" s="5" t="s">
        <v>222</v>
      </c>
      <c r="R17" s="18" t="s">
        <v>263</v>
      </c>
      <c r="S17" s="10">
        <v>0</v>
      </c>
    </row>
    <row r="18" spans="1:19" ht="43.2" customHeight="1" thickBot="1" x14ac:dyDescent="0.4">
      <c r="A18" s="28">
        <v>10</v>
      </c>
      <c r="B18" s="26" t="s">
        <v>322</v>
      </c>
      <c r="C18" s="42" t="s">
        <v>324</v>
      </c>
      <c r="D18" s="28">
        <f>IF(ISBLANK(C18),"",VLOOKUP(C18,$R$28:$S$30,2,0))</f>
        <v>5</v>
      </c>
      <c r="L18" s="7">
        <v>79769504</v>
      </c>
      <c r="M18" s="4" t="s">
        <v>5</v>
      </c>
      <c r="N18" s="5" t="s">
        <v>223</v>
      </c>
      <c r="Q18" s="11" t="s">
        <v>267</v>
      </c>
      <c r="R18" s="18" t="s">
        <v>315</v>
      </c>
      <c r="S18" s="10">
        <v>10</v>
      </c>
    </row>
    <row r="19" spans="1:19" ht="24" customHeight="1" thickBot="1" x14ac:dyDescent="0.4">
      <c r="A19" s="49" t="s">
        <v>288</v>
      </c>
      <c r="B19" s="50"/>
      <c r="C19" s="35"/>
      <c r="D19" s="38">
        <f>SUM(D9:D18)</f>
        <v>85</v>
      </c>
      <c r="L19" s="7">
        <v>79769506</v>
      </c>
      <c r="M19" s="4" t="s">
        <v>5</v>
      </c>
      <c r="N19" s="5" t="s">
        <v>224</v>
      </c>
      <c r="R19" s="18" t="s">
        <v>316</v>
      </c>
      <c r="S19" s="10">
        <v>0</v>
      </c>
    </row>
    <row r="20" spans="1:19" ht="31.2" customHeight="1" thickBot="1" x14ac:dyDescent="0.4">
      <c r="A20" s="36"/>
      <c r="B20" s="36"/>
      <c r="C20" s="37" t="str">
        <f>VLOOKUP(D20,$Q$33:$R$37,2,1)</f>
        <v>Mức độ an toàn cao</v>
      </c>
      <c r="D20" s="34">
        <f>ROUND(D19/100,2)</f>
        <v>0.85</v>
      </c>
      <c r="L20" s="7">
        <v>79769507</v>
      </c>
      <c r="M20" s="4" t="s">
        <v>5</v>
      </c>
      <c r="N20" s="5" t="s">
        <v>225</v>
      </c>
      <c r="Q20" s="11" t="s">
        <v>270</v>
      </c>
      <c r="R20" s="18" t="s">
        <v>271</v>
      </c>
      <c r="S20" s="10">
        <v>10</v>
      </c>
    </row>
    <row r="21" spans="1:19" ht="31.8" thickBot="1" x14ac:dyDescent="0.4">
      <c r="L21" s="7">
        <v>79769508</v>
      </c>
      <c r="M21" s="4" t="s">
        <v>5</v>
      </c>
      <c r="N21" s="5" t="s">
        <v>226</v>
      </c>
      <c r="R21" s="18" t="s">
        <v>272</v>
      </c>
      <c r="S21" s="10">
        <v>5</v>
      </c>
    </row>
    <row r="22" spans="1:19" ht="31.8" thickBot="1" x14ac:dyDescent="0.4">
      <c r="L22" s="7">
        <v>79769509</v>
      </c>
      <c r="M22" s="4" t="s">
        <v>5</v>
      </c>
      <c r="N22" s="5" t="s">
        <v>227</v>
      </c>
      <c r="R22" s="18" t="s">
        <v>273</v>
      </c>
      <c r="S22" s="10">
        <v>0</v>
      </c>
    </row>
    <row r="23" spans="1:19" ht="18.600000000000001" thickBot="1" x14ac:dyDescent="0.4">
      <c r="L23" s="7">
        <v>79769510</v>
      </c>
      <c r="M23" s="4" t="s">
        <v>5</v>
      </c>
      <c r="N23" s="5" t="s">
        <v>228</v>
      </c>
      <c r="Q23" s="11" t="s">
        <v>276</v>
      </c>
      <c r="R23" s="18" t="s">
        <v>319</v>
      </c>
      <c r="S23" s="10">
        <v>10</v>
      </c>
    </row>
    <row r="24" spans="1:19" x14ac:dyDescent="0.35">
      <c r="R24" s="18" t="s">
        <v>320</v>
      </c>
      <c r="S24" s="10">
        <v>5</v>
      </c>
    </row>
    <row r="25" spans="1:19" x14ac:dyDescent="0.35">
      <c r="R25" s="18" t="s">
        <v>321</v>
      </c>
      <c r="S25" s="10">
        <v>0</v>
      </c>
    </row>
    <row r="26" spans="1:19" x14ac:dyDescent="0.35">
      <c r="Q26" s="11" t="s">
        <v>282</v>
      </c>
      <c r="R26" s="23" t="s">
        <v>280</v>
      </c>
      <c r="S26" s="10">
        <v>10</v>
      </c>
    </row>
    <row r="27" spans="1:19" x14ac:dyDescent="0.35">
      <c r="R27" s="23" t="s">
        <v>281</v>
      </c>
      <c r="S27" s="10">
        <v>0</v>
      </c>
    </row>
    <row r="28" spans="1:19" x14ac:dyDescent="0.35">
      <c r="Q28" s="11" t="s">
        <v>284</v>
      </c>
      <c r="R28" s="10" t="s">
        <v>323</v>
      </c>
      <c r="S28" s="10">
        <v>10</v>
      </c>
    </row>
    <row r="29" spans="1:19" x14ac:dyDescent="0.35">
      <c r="R29" s="10" t="s">
        <v>324</v>
      </c>
      <c r="S29" s="10">
        <v>5</v>
      </c>
    </row>
    <row r="30" spans="1:19" x14ac:dyDescent="0.35">
      <c r="R30" s="10" t="s">
        <v>325</v>
      </c>
      <c r="S30" s="10">
        <v>0</v>
      </c>
    </row>
    <row r="32" spans="1:19" x14ac:dyDescent="0.35">
      <c r="Q32" s="11" t="s">
        <v>292</v>
      </c>
      <c r="R32" s="10" t="s">
        <v>291</v>
      </c>
    </row>
    <row r="33" spans="17:18" x14ac:dyDescent="0.35">
      <c r="Q33" s="11">
        <v>0</v>
      </c>
      <c r="R33" s="10" t="s">
        <v>293</v>
      </c>
    </row>
    <row r="34" spans="17:18" x14ac:dyDescent="0.35">
      <c r="Q34" s="11">
        <v>0.29999999900000002</v>
      </c>
      <c r="R34" s="10" t="s">
        <v>294</v>
      </c>
    </row>
    <row r="35" spans="17:18" x14ac:dyDescent="0.35">
      <c r="Q35" s="11">
        <v>0.49999999000000001</v>
      </c>
      <c r="R35" s="10" t="s">
        <v>295</v>
      </c>
    </row>
    <row r="36" spans="17:18" x14ac:dyDescent="0.35">
      <c r="Q36" s="11">
        <v>0.69999999000000002</v>
      </c>
      <c r="R36" s="10" t="s">
        <v>296</v>
      </c>
    </row>
    <row r="37" spans="17:18" x14ac:dyDescent="0.35">
      <c r="Q37" s="11">
        <v>0.89999989999999996</v>
      </c>
      <c r="R37" s="10" t="s">
        <v>297</v>
      </c>
    </row>
  </sheetData>
  <sheetProtection algorithmName="SHA-512" hashValue="QhEkDNHrT5dFYiChObnpByQM11D0XffG/YzXjLBQAFIYcaDJNig4z2zyqoFQGWxGE4McVSU+oudjJLsfWBLzGQ==" saltValue="sup/18e44BLniHT9mwWiAg==" spinCount="100000" sheet="1" objects="1"/>
  <mergeCells count="4">
    <mergeCell ref="A1:B1"/>
    <mergeCell ref="A2:B2"/>
    <mergeCell ref="A3:B6"/>
    <mergeCell ref="A19:B19"/>
  </mergeCells>
  <dataValidations count="12">
    <dataValidation type="list" allowBlank="1" showInputMessage="1" showErrorMessage="1" sqref="C18" xr:uid="{23F437F4-1F5B-4D23-846C-2929C2A6305E}">
      <formula1>$R$28:$R$30</formula1>
    </dataValidation>
    <dataValidation type="list" allowBlank="1" showInputMessage="1" showErrorMessage="1" sqref="C16" xr:uid="{0CA90677-EB21-44B3-9F04-38173DF08C17}">
      <formula1>$R$23:$R$25</formula1>
    </dataValidation>
    <dataValidation type="list" allowBlank="1" showInputMessage="1" showErrorMessage="1" sqref="C17" xr:uid="{5CEF3C89-6883-49A8-AF88-153DEF3BD023}">
      <formula1>$R$26:$R$27</formula1>
    </dataValidation>
    <dataValidation type="list" allowBlank="1" showInputMessage="1" showErrorMessage="1" sqref="C15" xr:uid="{609A4221-F143-4E4A-95E9-C7CD2A277431}">
      <formula1>$R$20:$R$22</formula1>
    </dataValidation>
    <dataValidation type="list" allowBlank="1" showInputMessage="1" showErrorMessage="1" sqref="C14" xr:uid="{3FF219C0-EA10-48DE-BBEC-9B41BE5F80D4}">
      <formula1>$R$18:$R$19</formula1>
    </dataValidation>
    <dataValidation type="list" allowBlank="1" showInputMessage="1" showErrorMessage="1" sqref="C13" xr:uid="{C08781F9-B906-4270-9F11-81FA688BADA9}">
      <formula1>$R$16:$R$17</formula1>
    </dataValidation>
    <dataValidation type="list" allowBlank="1" showInputMessage="1" showErrorMessage="1" sqref="C12" xr:uid="{BBEC03E4-7558-4DCA-AB30-00BD65B19D3B}">
      <formula1>$R$14:$R$15</formula1>
    </dataValidation>
    <dataValidation type="list" allowBlank="1" showInputMessage="1" showErrorMessage="1" sqref="C11" xr:uid="{91848803-9BC0-4CE3-96FE-0C9FB0F14E23}">
      <formula1>$R$11:$R$13</formula1>
    </dataValidation>
    <dataValidation type="list" allowBlank="1" showInputMessage="1" showErrorMessage="1" sqref="C10" xr:uid="{65056582-0A70-492C-8CA0-873A93668601}">
      <formula1>$R$8:$R$10</formula1>
    </dataValidation>
    <dataValidation type="list" showInputMessage="1" showErrorMessage="1" sqref="C9" xr:uid="{4A9F764A-3957-4738-A2EC-3B6D009BF1E3}">
      <formula1>$R$3:$R$7</formula1>
    </dataValidation>
    <dataValidation type="list" showInputMessage="1" showErrorMessage="1" sqref="D3" xr:uid="{34474737-D538-4488-BA89-7479887AE087}">
      <formula1>"Tiểu học,THCS"</formula1>
    </dataValidation>
    <dataValidation type="list" showInputMessage="1" showErrorMessage="1" sqref="D5" xr:uid="{17881170-DFD5-4B0A-AB5F-107A7120DC45}">
      <formula1>$L$3:$L$23</formula1>
    </dataValidation>
  </dataValidations>
  <pageMargins left="0.32" right="0.52" top="0.2" bottom="0.44" header="0.2" footer="0.2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F697F552-C1B7-4259-B826-844932DCF696}">
          <x14:formula1>
            <xm:f>TMP!$B$9:$B$11</xm:f>
          </x14:formula1>
          <xm:sqref>D4</xm:sqref>
        </x14:dataValidation>
        <x14:dataValidation type="list" allowBlank="1" showInputMessage="1" showErrorMessage="1" xr:uid="{D01086ED-B9C3-450B-AF89-4288895DE197}">
          <x14:formula1>
            <xm:f>TMP!$B$9:$B$11</xm:f>
          </x14:formula1>
          <xm:sqref>G6 D4</xm:sqref>
        </x14:dataValidation>
        <x14:dataValidation type="list" showInputMessage="1" showErrorMessage="1" xr:uid="{ED14DF7C-7716-4CE3-99C8-AC2B17EA219D}">
          <x14:formula1>
            <xm:f>TMP!$B$1:$B$3</xm:f>
          </x14:formula1>
          <xm:sqref>D2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C1DDB-908B-445B-BCEA-D859B535D85F}">
  <dimension ref="A1:C27"/>
  <sheetViews>
    <sheetView topLeftCell="A9" workbookViewId="0">
      <selection activeCell="A26" activeCellId="1" sqref="A13:C19 A26:C27"/>
    </sheetView>
  </sheetViews>
  <sheetFormatPr defaultRowHeight="13.8" x14ac:dyDescent="0.25"/>
  <cols>
    <col min="2" max="2" width="35.5" customWidth="1"/>
  </cols>
  <sheetData>
    <row r="1" spans="1:3" x14ac:dyDescent="0.25">
      <c r="A1" t="s">
        <v>2</v>
      </c>
      <c r="B1" t="s">
        <v>5</v>
      </c>
    </row>
    <row r="2" spans="1:3" x14ac:dyDescent="0.25">
      <c r="B2" t="s">
        <v>6</v>
      </c>
    </row>
    <row r="3" spans="1:3" x14ac:dyDescent="0.25">
      <c r="B3" t="s">
        <v>7</v>
      </c>
    </row>
    <row r="5" spans="1:3" x14ac:dyDescent="0.25">
      <c r="A5" t="s">
        <v>8</v>
      </c>
      <c r="B5" t="s">
        <v>9</v>
      </c>
    </row>
    <row r="6" spans="1:3" x14ac:dyDescent="0.25">
      <c r="B6" t="s">
        <v>10</v>
      </c>
    </row>
    <row r="7" spans="1:3" x14ac:dyDescent="0.25">
      <c r="B7" t="s">
        <v>11</v>
      </c>
    </row>
    <row r="9" spans="1:3" x14ac:dyDescent="0.25">
      <c r="A9" t="s">
        <v>3</v>
      </c>
      <c r="B9" t="s">
        <v>12</v>
      </c>
    </row>
    <row r="10" spans="1:3" x14ac:dyDescent="0.25">
      <c r="B10" t="s">
        <v>229</v>
      </c>
    </row>
    <row r="11" spans="1:3" x14ac:dyDescent="0.25">
      <c r="B11" t="s">
        <v>230</v>
      </c>
    </row>
    <row r="13" spans="1:3" ht="16.8" x14ac:dyDescent="0.3">
      <c r="A13" s="17" t="s">
        <v>237</v>
      </c>
    </row>
    <row r="14" spans="1:3" ht="18.600000000000001" thickBot="1" x14ac:dyDescent="0.4">
      <c r="A14" s="16" t="s">
        <v>236</v>
      </c>
    </row>
    <row r="15" spans="1:3" ht="18.600000000000001" thickBot="1" x14ac:dyDescent="0.3">
      <c r="B15" s="12" t="s">
        <v>231</v>
      </c>
      <c r="C15" s="13">
        <v>10</v>
      </c>
    </row>
    <row r="16" spans="1:3" ht="18.600000000000001" thickBot="1" x14ac:dyDescent="0.3">
      <c r="B16" s="14" t="s">
        <v>232</v>
      </c>
      <c r="C16" s="15">
        <v>8</v>
      </c>
    </row>
    <row r="17" spans="1:3" ht="18.600000000000001" thickBot="1" x14ac:dyDescent="0.3">
      <c r="B17" s="14" t="s">
        <v>233</v>
      </c>
      <c r="C17" s="15">
        <v>5</v>
      </c>
    </row>
    <row r="18" spans="1:3" ht="18.600000000000001" thickBot="1" x14ac:dyDescent="0.3">
      <c r="B18" s="14" t="s">
        <v>234</v>
      </c>
      <c r="C18" s="15">
        <v>3</v>
      </c>
    </row>
    <row r="19" spans="1:3" ht="18.600000000000001" thickBot="1" x14ac:dyDescent="0.3">
      <c r="B19" s="14" t="s">
        <v>235</v>
      </c>
      <c r="C19" s="15">
        <v>0</v>
      </c>
    </row>
    <row r="20" spans="1:3" ht="34.799999999999997" customHeight="1" thickBot="1" x14ac:dyDescent="0.3">
      <c r="A20" s="51" t="s">
        <v>238</v>
      </c>
      <c r="B20" s="52"/>
    </row>
    <row r="21" spans="1:3" ht="18.600000000000001" thickBot="1" x14ac:dyDescent="0.3">
      <c r="B21" s="14" t="s">
        <v>239</v>
      </c>
      <c r="C21" s="13">
        <v>10</v>
      </c>
    </row>
    <row r="22" spans="1:3" ht="18.600000000000001" thickBot="1" x14ac:dyDescent="0.3">
      <c r="B22" s="14" t="s">
        <v>240</v>
      </c>
      <c r="C22" s="15">
        <v>8</v>
      </c>
    </row>
    <row r="23" spans="1:3" ht="18.600000000000001" thickBot="1" x14ac:dyDescent="0.3">
      <c r="B23" s="14" t="s">
        <v>241</v>
      </c>
      <c r="C23" s="15">
        <v>5</v>
      </c>
    </row>
    <row r="24" spans="1:3" ht="18.600000000000001" thickBot="1" x14ac:dyDescent="0.3">
      <c r="B24" s="14" t="s">
        <v>242</v>
      </c>
      <c r="C24" s="15">
        <v>3</v>
      </c>
    </row>
    <row r="25" spans="1:3" ht="18.600000000000001" thickBot="1" x14ac:dyDescent="0.3">
      <c r="B25" s="14" t="s">
        <v>243</v>
      </c>
      <c r="C25" s="15">
        <v>0</v>
      </c>
    </row>
    <row r="26" spans="1:3" ht="18.600000000000001" x14ac:dyDescent="0.3">
      <c r="A26" s="17" t="s">
        <v>244</v>
      </c>
      <c r="B26" s="22" t="s">
        <v>250</v>
      </c>
      <c r="C26" s="21">
        <v>10</v>
      </c>
    </row>
    <row r="27" spans="1:3" ht="18.600000000000001" x14ac:dyDescent="0.25">
      <c r="B27" s="22" t="s">
        <v>251</v>
      </c>
      <c r="C27" s="21">
        <v>0</v>
      </c>
    </row>
  </sheetData>
  <mergeCells count="1">
    <mergeCell ref="A20:B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D24AFA32976E4281CB39E5D50F88F3" ma:contentTypeVersion="13" ma:contentTypeDescription="Create a new document." ma:contentTypeScope="" ma:versionID="199fc12e1c5c9e129093e75cd49f3f07">
  <xsd:schema xmlns:xsd="http://www.w3.org/2001/XMLSchema" xmlns:xs="http://www.w3.org/2001/XMLSchema" xmlns:p="http://schemas.microsoft.com/office/2006/metadata/properties" xmlns:ns3="4dc863cd-6e9c-4dc7-b632-783c5adc78f9" xmlns:ns4="b2b74e26-84c7-4b32-aad4-2c2fb8792dcf" targetNamespace="http://schemas.microsoft.com/office/2006/metadata/properties" ma:root="true" ma:fieldsID="814c5c2ed4a3ade62428a4f66b37346e" ns3:_="" ns4:_="">
    <xsd:import namespace="4dc863cd-6e9c-4dc7-b632-783c5adc78f9"/>
    <xsd:import namespace="b2b74e26-84c7-4b32-aad4-2c2fb8792dc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863cd-6e9c-4dc7-b632-783c5adc78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74e26-84c7-4b32-aad4-2c2fb8792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CFBCA5-256A-4B34-9C94-27625ED122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FBAE0E-30E9-4AC6-84A2-648618CD6F7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F9CE116-C041-4357-A2E9-59306DE085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c863cd-6e9c-4dc7-b632-783c5adc78f9"/>
    <ds:schemaRef ds:uri="b2b74e26-84c7-4b32-aad4-2c2fb8792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DM_DonVI</vt:lpstr>
      <vt:lpstr>Mẫu Trường MN</vt:lpstr>
      <vt:lpstr>Mẫu Nhóm Trẻ - Lớp MG</vt:lpstr>
      <vt:lpstr>Mẫu Tiểu học-THCS</vt:lpstr>
      <vt:lpstr>TMP</vt:lpstr>
      <vt:lpstr>'Mẫu Nhóm Trẻ - Lớp MG'!Print_Area</vt:lpstr>
      <vt:lpstr>'Mẫu Tiểu học-THCS'!Print_Area</vt:lpstr>
      <vt:lpstr>'Mẫu Trường MN'!Print_Area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DoanDucQui</dc:creator>
  <cp:lastModifiedBy>Quí Đoàn Đức</cp:lastModifiedBy>
  <cp:lastPrinted>2020-04-24T04:39:40Z</cp:lastPrinted>
  <dcterms:created xsi:type="dcterms:W3CDTF">2020-04-24T02:08:21Z</dcterms:created>
  <dcterms:modified xsi:type="dcterms:W3CDTF">2020-04-25T05:35:31Z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0x01010079D24AFA32976E4281CB39E5D50F88F3</vt:lpwstr>
  </property>
</Properties>
</file>