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 DỮ LIỆU\3 BÁO CÁO CÁC PHÒNG BAN\3. TÀI CHÍNH\5. BC ĐÁNH GIÁ TÌNH HÌNH SỬ DỤNG NGÂN SÁCH\CÔNG KHAI NĂM\"/>
    </mc:Choice>
  </mc:AlternateContent>
  <bookViews>
    <workbookView xWindow="0" yWindow="0" windowWidth="28800" windowHeight="10635"/>
  </bookViews>
  <sheets>
    <sheet name="qt" sheetId="1" r:id="rId1"/>
  </sheets>
  <definedNames>
    <definedName name="_xlnm.Print_Titles" localSheetId="0">qt!$9:$9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E38" i="1"/>
  <c r="E53" i="1"/>
  <c r="E50" i="1"/>
  <c r="F40" i="1"/>
  <c r="F41" i="1"/>
  <c r="F42" i="1"/>
  <c r="F43" i="1"/>
  <c r="F44" i="1"/>
  <c r="F45" i="1"/>
  <c r="F46" i="1"/>
  <c r="F47" i="1"/>
  <c r="F48" i="1"/>
  <c r="F49" i="1"/>
  <c r="F39" i="1"/>
  <c r="G19" i="1" l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6" i="1"/>
  <c r="G64" i="1"/>
  <c r="G65" i="1"/>
  <c r="G66" i="1"/>
  <c r="G67" i="1"/>
  <c r="G68" i="1"/>
  <c r="G69" i="1"/>
  <c r="G70" i="1"/>
  <c r="G71" i="1"/>
  <c r="G72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F35" i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F18" i="1"/>
  <c r="G18" i="1" s="1"/>
  <c r="F17" i="1"/>
  <c r="G17" i="1" s="1"/>
  <c r="F16" i="1"/>
  <c r="G16" i="1" s="1"/>
  <c r="F13" i="1"/>
  <c r="G13" i="1" s="1"/>
  <c r="F74" i="1"/>
  <c r="G74" i="1" s="1"/>
  <c r="F65" i="1"/>
  <c r="F64" i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5" i="1"/>
  <c r="G55" i="1" s="1"/>
  <c r="F54" i="1"/>
  <c r="G54" i="1" s="1"/>
  <c r="F53" i="1"/>
  <c r="G53" i="1" s="1"/>
  <c r="F52" i="1"/>
  <c r="G52" i="1" s="1"/>
  <c r="F51" i="1"/>
  <c r="G51" i="1" s="1"/>
  <c r="F90" i="1" l="1"/>
  <c r="G90" i="1" s="1"/>
  <c r="F91" i="1"/>
  <c r="G91" i="1" s="1"/>
  <c r="F92" i="1"/>
  <c r="G92" i="1" s="1"/>
  <c r="F93" i="1"/>
  <c r="G93" i="1" s="1"/>
  <c r="F94" i="1"/>
  <c r="G94" i="1" s="1"/>
  <c r="F95" i="1"/>
  <c r="G95" i="1" s="1"/>
  <c r="F96" i="1"/>
  <c r="G96" i="1" s="1"/>
  <c r="F97" i="1"/>
  <c r="G97" i="1" s="1"/>
  <c r="F98" i="1"/>
  <c r="G98" i="1" s="1"/>
  <c r="F99" i="1"/>
  <c r="G99" i="1" s="1"/>
  <c r="F100" i="1"/>
  <c r="G100" i="1" s="1"/>
  <c r="F101" i="1"/>
  <c r="G101" i="1" s="1"/>
  <c r="F102" i="1"/>
  <c r="G102" i="1" s="1"/>
  <c r="F103" i="1"/>
  <c r="G103" i="1" s="1"/>
  <c r="F104" i="1"/>
  <c r="G104" i="1" s="1"/>
  <c r="F105" i="1"/>
  <c r="G105" i="1" s="1"/>
  <c r="F106" i="1"/>
  <c r="G106" i="1" s="1"/>
  <c r="F107" i="1"/>
  <c r="G107" i="1" s="1"/>
  <c r="F108" i="1"/>
  <c r="G108" i="1" s="1"/>
  <c r="F109" i="1"/>
  <c r="G109" i="1" s="1"/>
  <c r="F110" i="1"/>
  <c r="G110" i="1" s="1"/>
  <c r="F111" i="1"/>
  <c r="G111" i="1" s="1"/>
  <c r="F112" i="1"/>
  <c r="G112" i="1" s="1"/>
  <c r="F113" i="1"/>
  <c r="G113" i="1" s="1"/>
  <c r="F114" i="1"/>
  <c r="G114" i="1" s="1"/>
  <c r="F115" i="1"/>
  <c r="G115" i="1" s="1"/>
  <c r="F116" i="1"/>
  <c r="G116" i="1" s="1"/>
  <c r="F117" i="1"/>
  <c r="G117" i="1" s="1"/>
  <c r="F118" i="1"/>
  <c r="G118" i="1" s="1"/>
  <c r="F119" i="1"/>
  <c r="G119" i="1" s="1"/>
  <c r="F120" i="1"/>
  <c r="G120" i="1" s="1"/>
  <c r="F121" i="1"/>
  <c r="G121" i="1" s="1"/>
  <c r="F122" i="1"/>
  <c r="G122" i="1" s="1"/>
  <c r="F123" i="1"/>
  <c r="G123" i="1" s="1"/>
  <c r="F124" i="1"/>
  <c r="G124" i="1" s="1"/>
  <c r="F125" i="1"/>
  <c r="G125" i="1" s="1"/>
  <c r="F126" i="1"/>
  <c r="G126" i="1" s="1"/>
  <c r="F127" i="1"/>
  <c r="G127" i="1" s="1"/>
  <c r="F128" i="1"/>
  <c r="G128" i="1" s="1"/>
  <c r="F129" i="1"/>
  <c r="G129" i="1" s="1"/>
  <c r="F130" i="1"/>
  <c r="G130" i="1" s="1"/>
  <c r="F131" i="1"/>
  <c r="G131" i="1" s="1"/>
  <c r="F132" i="1"/>
  <c r="G132" i="1" s="1"/>
  <c r="F133" i="1"/>
  <c r="G133" i="1" s="1"/>
  <c r="F134" i="1"/>
  <c r="G134" i="1" s="1"/>
  <c r="F135" i="1"/>
  <c r="G135" i="1" s="1"/>
  <c r="F136" i="1"/>
  <c r="G136" i="1" s="1"/>
  <c r="F137" i="1"/>
  <c r="G137" i="1" s="1"/>
  <c r="F138" i="1"/>
  <c r="G138" i="1" s="1"/>
  <c r="F139" i="1"/>
  <c r="G139" i="1" s="1"/>
  <c r="F140" i="1"/>
  <c r="G140" i="1" s="1"/>
  <c r="F141" i="1"/>
  <c r="G141" i="1" s="1"/>
  <c r="F142" i="1"/>
  <c r="G142" i="1" s="1"/>
  <c r="F143" i="1"/>
  <c r="G143" i="1" s="1"/>
  <c r="F145" i="1"/>
  <c r="G145" i="1" s="1"/>
  <c r="F146" i="1"/>
  <c r="G146" i="1" s="1"/>
  <c r="F147" i="1"/>
  <c r="G147" i="1" s="1"/>
  <c r="F148" i="1"/>
  <c r="G148" i="1" s="1"/>
  <c r="F149" i="1"/>
  <c r="G149" i="1" s="1"/>
  <c r="F150" i="1"/>
  <c r="G150" i="1" s="1"/>
  <c r="F151" i="1"/>
  <c r="G151" i="1" s="1"/>
  <c r="F152" i="1"/>
  <c r="G152" i="1" s="1"/>
  <c r="E89" i="1"/>
  <c r="E144" i="1"/>
  <c r="F89" i="1" l="1"/>
  <c r="G89" i="1" s="1"/>
  <c r="F144" i="1"/>
  <c r="G144" i="1" s="1"/>
  <c r="E73" i="1"/>
  <c r="E57" i="1"/>
  <c r="E15" i="1"/>
  <c r="E12" i="1"/>
  <c r="E27" i="1"/>
  <c r="F73" i="1" l="1"/>
  <c r="G73" i="1"/>
  <c r="F27" i="1"/>
  <c r="G27" i="1"/>
  <c r="G12" i="1"/>
  <c r="F12" i="1"/>
  <c r="F15" i="1"/>
  <c r="G15" i="1" s="1"/>
  <c r="F57" i="1"/>
  <c r="G57" i="1"/>
  <c r="F50" i="1"/>
  <c r="G50" i="1" s="1"/>
  <c r="E14" i="1"/>
  <c r="F14" i="1" l="1"/>
  <c r="G14" i="1" s="1"/>
</calcChain>
</file>

<file path=xl/sharedStrings.xml><?xml version="1.0" encoding="utf-8"?>
<sst xmlns="http://schemas.openxmlformats.org/spreadsheetml/2006/main" count="228" uniqueCount="190">
  <si>
    <t xml:space="preserve">   Biểu số 4 (Theo Thông tư số 90/2018/TT-BTC)</t>
  </si>
  <si>
    <t>UBND HUYỆN BÌNH CHÁNH</t>
  </si>
  <si>
    <t xml:space="preserve"> QUYẾT TOÁN THU - CHI NGÂN SÁCH NHÀ NƯỚC NĂM 2022</t>
  </si>
  <si>
    <t xml:space="preserve">          ĐV tính: Triệu đồng</t>
  </si>
  <si>
    <t>Số TT</t>
  </si>
  <si>
    <t>Nội dung</t>
  </si>
  <si>
    <t>Tổng số liệu báo cáo
 quyết toán</t>
  </si>
  <si>
    <t>Tổng số liệu quyết toán
 được duyệt</t>
  </si>
  <si>
    <t>Chênh lệch</t>
  </si>
  <si>
    <t>A</t>
  </si>
  <si>
    <t>Quyết toán thu, chi, nộp ngân sách phí, lệ phí</t>
  </si>
  <si>
    <t>I</t>
  </si>
  <si>
    <t xml:space="preserve"> Số thu phí, lệ phí</t>
  </si>
  <si>
    <t>Học phí, lệ phí tuyển dụng</t>
  </si>
  <si>
    <t>Dịch vụ</t>
  </si>
  <si>
    <t>Sự nghiệp khác</t>
  </si>
  <si>
    <t>3.1</t>
  </si>
  <si>
    <t>Thỏa thuận</t>
  </si>
  <si>
    <t>Tổ chức học 2 buổi</t>
  </si>
  <si>
    <t>Tiếng Anh tăng cường</t>
  </si>
  <si>
    <t>Tổ chức phục vụ bán trú</t>
  </si>
  <si>
    <t>Vệ sinh bán trú</t>
  </si>
  <si>
    <t>Thiết bị, vật dụng bán trú</t>
  </si>
  <si>
    <t>Kỹ năng sống</t>
  </si>
  <si>
    <t>Căn tin</t>
  </si>
  <si>
    <t>3.2</t>
  </si>
  <si>
    <t>Thu hộ</t>
  </si>
  <si>
    <t>II</t>
  </si>
  <si>
    <t>Chi từ nguồn thu phí được để lại</t>
  </si>
  <si>
    <t>Chi sự nghiệp giáo dục</t>
  </si>
  <si>
    <t>a</t>
  </si>
  <si>
    <t xml:space="preserve"> Kinh phí nhiệm vụ thường xuyên</t>
  </si>
  <si>
    <t xml:space="preserve">Tiền công </t>
  </si>
  <si>
    <t>Phúc lợi tập thể</t>
  </si>
  <si>
    <t>Các khoản thanh toán khác cho cá nhân</t>
  </si>
  <si>
    <t>Thanh toán dịch vụ công cộng</t>
  </si>
  <si>
    <t>Vật tư văn phòng</t>
  </si>
  <si>
    <t>Thông tin tuyên truyền liên lạc</t>
  </si>
  <si>
    <t>Công tác phí</t>
  </si>
  <si>
    <t>Chi phí thuê mướn</t>
  </si>
  <si>
    <t>Sửa chữa tài sản phục vụ công tác chuyên môn KP thường xuyên</t>
  </si>
  <si>
    <t>Chi phí nghiệp vụ chuyên môn của từng ngành</t>
  </si>
  <si>
    <t>Thuế TNDN theo quy định 2%</t>
  </si>
  <si>
    <t>Chi khác</t>
  </si>
  <si>
    <t>Quỹ phúc lợi</t>
  </si>
  <si>
    <t xml:space="preserve">Quỹ khen thưởng </t>
  </si>
  <si>
    <t>Quỹ p.triển h/động SN</t>
  </si>
  <si>
    <t>...</t>
  </si>
  <si>
    <t>b</t>
  </si>
  <si>
    <t xml:space="preserve"> Kinh phí nhiệm vụ không thường xuyên (chi hộ)</t>
  </si>
  <si>
    <t>Chi quản lý hành chính</t>
  </si>
  <si>
    <t>Kinh phí thực hiện chế độ tự chủ</t>
  </si>
  <si>
    <t xml:space="preserve">Kinh phí không thực hiện chế độ tự chủ </t>
  </si>
  <si>
    <t>III</t>
  </si>
  <si>
    <t xml:space="preserve"> Số phí, lệ phí nộp ngân sách nhà nước</t>
  </si>
  <si>
    <t>Lệ phí</t>
  </si>
  <si>
    <t>Lệ phí…</t>
  </si>
  <si>
    <t>Phí</t>
  </si>
  <si>
    <t>Phí …</t>
  </si>
  <si>
    <t>B</t>
  </si>
  <si>
    <t>Quyết toán chi ngân sách nhà nước</t>
  </si>
  <si>
    <t>Nguồn ngân sách trong nước</t>
  </si>
  <si>
    <t>1.1</t>
  </si>
  <si>
    <t xml:space="preserve"> Kinh phí thực hiện chế độ tự chủ </t>
  </si>
  <si>
    <t>1.2</t>
  </si>
  <si>
    <t>Chi sự nghiệp khoa học và công nghệ</t>
  </si>
  <si>
    <t>2.1</t>
  </si>
  <si>
    <t>Kinh phí thực hiện nhiệm vụ khoa học công nghệ</t>
  </si>
  <si>
    <t>- Nhiệm vụ khoa học công nghệ cấp quốc gia</t>
  </si>
  <si>
    <t>- Nhiệm vụ khoa học công nghệ cấp Bộ</t>
  </si>
  <si>
    <t>- Nhiệm vụ khoa học công nghệ cấp cơ sở</t>
  </si>
  <si>
    <t>2.2</t>
  </si>
  <si>
    <t xml:space="preserve"> Kinh phí nhiệm vụ thường xuyên theo chức năng</t>
  </si>
  <si>
    <t>2.3</t>
  </si>
  <si>
    <t xml:space="preserve">Kinh phí nhiệm vụ không thường xuyên </t>
  </si>
  <si>
    <t>Chi sự nghiệp giáo dục, đào tạo và dạy nghề</t>
  </si>
  <si>
    <t>Các khoản đóng góp</t>
  </si>
  <si>
    <t>Nhà cửa</t>
  </si>
  <si>
    <t>Các thiết bị công nghệ thông tin</t>
  </si>
  <si>
    <t>Tài sản và thiết bị văn phòng</t>
  </si>
  <si>
    <t>Mua sắm tài sản phục vụ công tác chuyên môn</t>
  </si>
  <si>
    <t>Chi lập Quỹ phúc lợi</t>
  </si>
  <si>
    <t>TRƯỜNG THCS ĐA PHƯỚC</t>
  </si>
  <si>
    <t>(Kèm theo Quyết định số         /QĐ-THCSĐP ngày         /      /2023 của Trường THCS Đa Phước)</t>
  </si>
  <si>
    <t>Tiếng Anh bản ngữ</t>
  </si>
  <si>
    <t>Nghề THCS</t>
  </si>
  <si>
    <t>Học Bơi</t>
  </si>
  <si>
    <t>Ăn trưa</t>
  </si>
  <si>
    <t>Nước uống</t>
  </si>
  <si>
    <t>Học phẩm</t>
  </si>
  <si>
    <t>Giấy thi, đề kiểm tra</t>
  </si>
  <si>
    <t xml:space="preserve">Bảo hiểm y tế </t>
  </si>
  <si>
    <t>Chăm sóc sức khỏe ban đầu (5%xtổng thu)</t>
  </si>
  <si>
    <t>Bảo hiểm tai nạn</t>
  </si>
  <si>
    <t>Sổ liên lạc điện tử</t>
  </si>
  <si>
    <t>Trích CCTL</t>
  </si>
  <si>
    <t>Phí tuyển dụng</t>
  </si>
  <si>
    <t>Lãi ngân hàng</t>
  </si>
  <si>
    <t>Chi lập quỹ bổ sung thu nhập</t>
  </si>
  <si>
    <t>6000</t>
  </si>
  <si>
    <t>6001</t>
  </si>
  <si>
    <t>6100</t>
  </si>
  <si>
    <t>6101</t>
  </si>
  <si>
    <t>6105</t>
  </si>
  <si>
    <t>6112</t>
  </si>
  <si>
    <t>6113</t>
  </si>
  <si>
    <t>6115</t>
  </si>
  <si>
    <t>6149</t>
  </si>
  <si>
    <t>6300</t>
  </si>
  <si>
    <t>6301</t>
  </si>
  <si>
    <t>6302</t>
  </si>
  <si>
    <t>6303</t>
  </si>
  <si>
    <t>6304</t>
  </si>
  <si>
    <t>6400</t>
  </si>
  <si>
    <t>6404</t>
  </si>
  <si>
    <t>6500</t>
  </si>
  <si>
    <t>6501</t>
  </si>
  <si>
    <t>6502</t>
  </si>
  <si>
    <t>6504</t>
  </si>
  <si>
    <t>6550</t>
  </si>
  <si>
    <t>6551</t>
  </si>
  <si>
    <t>6599</t>
  </si>
  <si>
    <t>6600</t>
  </si>
  <si>
    <t>6601</t>
  </si>
  <si>
    <t>6606</t>
  </si>
  <si>
    <t>6608</t>
  </si>
  <si>
    <t>6618</t>
  </si>
  <si>
    <t>6700</t>
  </si>
  <si>
    <t>6704</t>
  </si>
  <si>
    <t>6750</t>
  </si>
  <si>
    <t>6757</t>
  </si>
  <si>
    <t>6799</t>
  </si>
  <si>
    <t>6900</t>
  </si>
  <si>
    <t>6907</t>
  </si>
  <si>
    <t>6912</t>
  </si>
  <si>
    <t>6913</t>
  </si>
  <si>
    <t>6921</t>
  </si>
  <si>
    <t>6949</t>
  </si>
  <si>
    <t>6956</t>
  </si>
  <si>
    <t>7000</t>
  </si>
  <si>
    <t>7001</t>
  </si>
  <si>
    <t>7004</t>
  </si>
  <si>
    <t>7012</t>
  </si>
  <si>
    <t>7049</t>
  </si>
  <si>
    <t>7950</t>
  </si>
  <si>
    <t>7952</t>
  </si>
  <si>
    <t>7953</t>
  </si>
  <si>
    <t>7954</t>
  </si>
  <si>
    <t>Tiền lương</t>
  </si>
  <si>
    <t>Lương theo ngạch, bậc</t>
  </si>
  <si>
    <t>Phụ cấp lương</t>
  </si>
  <si>
    <t>Phụ cấp chức vụ</t>
  </si>
  <si>
    <t>Phụ cấp làm đêm; làm thêm giờ</t>
  </si>
  <si>
    <t>Phụ cấp ưu đãi nghề</t>
  </si>
  <si>
    <t>Phụ cấp theo nghề, theo công việc</t>
  </si>
  <si>
    <t>Phụ cấp thâm niên vượt khung; phụ cấp thâm niên nghề</t>
  </si>
  <si>
    <t>Phụ cấp khác</t>
  </si>
  <si>
    <t>Bảo hiểm xã hội</t>
  </si>
  <si>
    <t>Bảo hiểm y tế</t>
  </si>
  <si>
    <t>Kinh phí công đoàn</t>
  </si>
  <si>
    <t>Bảo hiểm thất nghiệp</t>
  </si>
  <si>
    <t>Chi thu nhập tăng thêm theo cơ chế khoán, tự chủ</t>
  </si>
  <si>
    <t>Tiền điện</t>
  </si>
  <si>
    <t xml:space="preserve">Tiền nước </t>
  </si>
  <si>
    <t>Tiền vệ sinh môi trường</t>
  </si>
  <si>
    <t>văn phòng phẩm</t>
  </si>
  <si>
    <t>Vật tư văn phòng khác</t>
  </si>
  <si>
    <t>Thông tin, tuyên truyền, liên lạc</t>
  </si>
  <si>
    <t>Cước phí điện thoại (không bao gồm khoán điện thoại); thuê bao đường điện thoại; fax</t>
  </si>
  <si>
    <t>Tuyên truyền, quảng cáo</t>
  </si>
  <si>
    <t>Phim ảnh; ấn phẩm truyền thông; sách, báo, tạp chí thư viện</t>
  </si>
  <si>
    <t>Khoán điện thoại</t>
  </si>
  <si>
    <t>Khoán công tác phí</t>
  </si>
  <si>
    <t>Chi phí thuê mướn khác</t>
  </si>
  <si>
    <t>Sửa chữa, duy tu tài sản phục vụ công tác chuyên môn và các công trình cơ sở hạ tầng</t>
  </si>
  <si>
    <t>Đường điện, cấp thoát nước</t>
  </si>
  <si>
    <t>Các tài sản và công trình hạ tầng cơ sở khác</t>
  </si>
  <si>
    <t>Chi mua hàng hóa, vật tư</t>
  </si>
  <si>
    <t>Đồng phục, trang phục; bảo hộ lao động</t>
  </si>
  <si>
    <t>Chi phí hoạt động nghiệp vụ chuyên ngành</t>
  </si>
  <si>
    <t>Chi lập các quỹ của đơn vị thực hiện khoán chi và đơn vị sự nghiệp có thu theo chế độ quy định</t>
  </si>
  <si>
    <t>Chi lập Quỹ bổ sung thu nhập</t>
  </si>
  <si>
    <t>Chi lập Quỹ khen thưởng</t>
  </si>
  <si>
    <t>Quỹ phát triển hoạt động sự nghiệp</t>
  </si>
  <si>
    <t>Học bổng học sinh, sinh viên</t>
  </si>
  <si>
    <t>Hỗ trợ đối tượng chính sách chi phí học tập</t>
  </si>
  <si>
    <t>7750</t>
  </si>
  <si>
    <t>7766</t>
  </si>
  <si>
    <t>Cấp bù học phí cho cơ sở giáo dục theo chế độ</t>
  </si>
  <si>
    <t xml:space="preserve"> Kinh phí nhiệm vụ không thường xuyên (Nguồn 12 + Nguồn 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</si>
</sst>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</numFmts>
  <fonts count="19" x14ac:knownFonts="1">
    <font>
      <sz val="11"/>
      <color indexed="9"/>
      <name val="Arial"/>
    </font>
    <font>
      <sz val="12"/>
      <color indexed="9"/>
      <name val="Times New Roman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3"/>
      <name val="VNI-Times"/>
    </font>
    <font>
      <b/>
      <i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4"/>
      <name val="Times New Roman"/>
      <family val="1"/>
    </font>
    <font>
      <i/>
      <sz val="12"/>
      <name val="Times New Roman"/>
      <family val="1"/>
    </font>
    <font>
      <i/>
      <sz val="11"/>
      <name val="Times New Roman"/>
      <family val="1"/>
    </font>
    <font>
      <b/>
      <sz val="16"/>
      <name val="Times New Roman"/>
      <family val="1"/>
    </font>
    <font>
      <b/>
      <sz val="14"/>
      <name val="Arial"/>
      <family val="2"/>
    </font>
    <font>
      <u/>
      <sz val="14"/>
      <name val="Times New Roman"/>
      <family val="1"/>
    </font>
    <font>
      <sz val="11"/>
      <name val="Arial"/>
      <family val="2"/>
    </font>
    <font>
      <i/>
      <sz val="12"/>
      <name val="Times New Roman"/>
      <family val="1"/>
      <charset val="163"/>
    </font>
    <font>
      <b/>
      <sz val="12"/>
      <color indexed="8"/>
      <name val="Times New Roman"/>
      <family val="1"/>
    </font>
    <font>
      <sz val="12"/>
      <name val="VNI-Times"/>
    </font>
    <font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 applyFill="0" applyProtection="0"/>
    <xf numFmtId="43" fontId="1" fillId="0" borderId="0" applyFont="0" applyFill="0" applyBorder="0" applyAlignment="0" applyProtection="0"/>
    <xf numFmtId="0" fontId="4" fillId="0" borderId="0"/>
    <xf numFmtId="0" fontId="17" fillId="0" borderId="0"/>
  </cellStyleXfs>
  <cellXfs count="115">
    <xf numFmtId="0" fontId="0" fillId="0" borderId="0" xfId="0"/>
    <xf numFmtId="0" fontId="2" fillId="0" borderId="3" xfId="0" applyFont="1" applyFill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3" fontId="3" fillId="0" borderId="1" xfId="0" applyNumberFormat="1" applyFont="1" applyFill="1" applyBorder="1" applyAlignment="1"/>
    <xf numFmtId="3" fontId="3" fillId="0" borderId="1" xfId="0" applyNumberFormat="1" applyFont="1" applyFill="1" applyBorder="1" applyAlignment="1">
      <alignment wrapText="1"/>
    </xf>
    <xf numFmtId="0" fontId="3" fillId="0" borderId="1" xfId="0" applyFont="1" applyFill="1" applyBorder="1" applyAlignment="1"/>
    <xf numFmtId="3" fontId="2" fillId="0" borderId="3" xfId="2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9" fillId="0" borderId="0" xfId="0" applyFont="1" applyFill="1" applyAlignment="1" applyProtection="1"/>
    <xf numFmtId="0" fontId="3" fillId="0" borderId="0" xfId="0" applyFont="1" applyFill="1" applyProtection="1"/>
    <xf numFmtId="0" fontId="7" fillId="0" borderId="0" xfId="0" applyFont="1" applyFill="1" applyAlignment="1"/>
    <xf numFmtId="0" fontId="7" fillId="0" borderId="0" xfId="0" applyFont="1" applyFill="1" applyAlignment="1" applyProtection="1"/>
    <xf numFmtId="0" fontId="7" fillId="0" borderId="0" xfId="0" applyFont="1" applyFill="1" applyProtection="1"/>
    <xf numFmtId="0" fontId="6" fillId="0" borderId="0" xfId="0" applyFont="1" applyFill="1" applyAlignment="1" applyProtection="1"/>
    <xf numFmtId="0" fontId="7" fillId="0" borderId="0" xfId="0" applyFont="1" applyFill="1" applyAlignment="1" applyProtection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wrapText="1"/>
    </xf>
    <xf numFmtId="43" fontId="6" fillId="0" borderId="1" xfId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vertical="center" wrapText="1"/>
    </xf>
    <xf numFmtId="0" fontId="6" fillId="0" borderId="0" xfId="0" applyFont="1" applyFill="1"/>
    <xf numFmtId="43" fontId="7" fillId="0" borderId="1" xfId="1" applyFont="1" applyFill="1" applyBorder="1" applyAlignment="1">
      <alignment vertical="center" wrapText="1"/>
    </xf>
    <xf numFmtId="0" fontId="3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wrapText="1"/>
    </xf>
    <xf numFmtId="0" fontId="13" fillId="0" borderId="1" xfId="0" applyFont="1" applyFill="1" applyBorder="1" applyAlignment="1" applyProtection="1">
      <alignment horizontal="center"/>
    </xf>
    <xf numFmtId="0" fontId="13" fillId="0" borderId="4" xfId="0" applyFont="1" applyFill="1" applyBorder="1" applyAlignment="1" applyProtection="1">
      <alignment wrapText="1"/>
    </xf>
    <xf numFmtId="0" fontId="3" fillId="0" borderId="1" xfId="0" applyFont="1" applyFill="1" applyBorder="1" applyAlignment="1" applyProtection="1">
      <alignment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 wrapText="1"/>
    </xf>
    <xf numFmtId="3" fontId="3" fillId="0" borderId="1" xfId="0" applyNumberFormat="1" applyFont="1" applyFill="1" applyBorder="1" applyAlignment="1" applyProtection="1">
      <alignment horizont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/>
    <xf numFmtId="164" fontId="7" fillId="0" borderId="0" xfId="0" applyNumberFormat="1" applyFont="1" applyFill="1"/>
    <xf numFmtId="0" fontId="7" fillId="0" borderId="0" xfId="0" applyFont="1" applyFill="1" applyAlignment="1">
      <alignment horizontal="center"/>
    </xf>
    <xf numFmtId="0" fontId="14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/>
    <xf numFmtId="164" fontId="6" fillId="0" borderId="0" xfId="0" applyNumberFormat="1" applyFont="1" applyFill="1"/>
    <xf numFmtId="0" fontId="14" fillId="0" borderId="0" xfId="0" applyFont="1" applyFill="1" applyAlignment="1"/>
    <xf numFmtId="164" fontId="7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4" xfId="0" applyFont="1" applyFill="1" applyBorder="1" applyAlignment="1" applyProtection="1">
      <alignment wrapText="1"/>
    </xf>
    <xf numFmtId="165" fontId="6" fillId="0" borderId="1" xfId="1" applyNumberFormat="1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vertical="center" wrapText="1"/>
    </xf>
    <xf numFmtId="3" fontId="16" fillId="2" borderId="1" xfId="0" applyNumberFormat="1" applyFont="1" applyFill="1" applyBorder="1" applyAlignment="1">
      <alignment horizontal="left" vertical="center" wrapText="1"/>
    </xf>
    <xf numFmtId="3" fontId="18" fillId="2" borderId="1" xfId="0" applyNumberFormat="1" applyFont="1" applyFill="1" applyBorder="1" applyAlignment="1">
      <alignment horizontal="left" vertical="center" wrapText="1"/>
    </xf>
    <xf numFmtId="0" fontId="14" fillId="0" borderId="7" xfId="0" applyFont="1" applyFill="1" applyBorder="1"/>
    <xf numFmtId="3" fontId="18" fillId="2" borderId="7" xfId="0" applyNumberFormat="1" applyFont="1" applyFill="1" applyBorder="1" applyAlignment="1">
      <alignment horizontal="left" vertical="center" wrapText="1"/>
    </xf>
    <xf numFmtId="3" fontId="7" fillId="0" borderId="7" xfId="3" applyNumberFormat="1" applyFont="1" applyFill="1" applyBorder="1" applyAlignment="1">
      <alignment vertical="center" shrinkToFit="1"/>
    </xf>
    <xf numFmtId="0" fontId="15" fillId="0" borderId="7" xfId="0" applyFont="1" applyFill="1" applyBorder="1" applyAlignment="1">
      <alignment vertical="top" wrapText="1"/>
    </xf>
    <xf numFmtId="165" fontId="6" fillId="0" borderId="1" xfId="1" applyNumberFormat="1" applyFont="1" applyFill="1" applyBorder="1" applyAlignment="1">
      <alignment vertical="center" shrinkToFit="1"/>
    </xf>
    <xf numFmtId="165" fontId="7" fillId="0" borderId="1" xfId="1" applyNumberFormat="1" applyFont="1" applyFill="1" applyBorder="1" applyAlignment="1">
      <alignment vertical="center" shrinkToFit="1"/>
    </xf>
    <xf numFmtId="165" fontId="7" fillId="0" borderId="1" xfId="1" applyNumberFormat="1" applyFont="1" applyFill="1" applyBorder="1" applyAlignment="1">
      <alignment vertical="center" wrapText="1"/>
    </xf>
    <xf numFmtId="0" fontId="9" fillId="3" borderId="0" xfId="0" applyFont="1" applyFill="1" applyAlignment="1" applyProtection="1"/>
    <xf numFmtId="0" fontId="7" fillId="3" borderId="0" xfId="0" applyFont="1" applyFill="1" applyAlignment="1"/>
    <xf numFmtId="0" fontId="6" fillId="3" borderId="0" xfId="0" applyFont="1" applyFill="1" applyProtection="1"/>
    <xf numFmtId="0" fontId="7" fillId="3" borderId="0" xfId="0" applyFont="1" applyFill="1" applyProtection="1"/>
    <xf numFmtId="0" fontId="6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/>
    </xf>
    <xf numFmtId="0" fontId="12" fillId="3" borderId="1" xfId="0" applyFont="1" applyFill="1" applyBorder="1" applyProtection="1"/>
    <xf numFmtId="0" fontId="2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/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/>
    <xf numFmtId="3" fontId="3" fillId="3" borderId="1" xfId="0" applyNumberFormat="1" applyFont="1" applyFill="1" applyBorder="1" applyProtection="1"/>
    <xf numFmtId="0" fontId="2" fillId="3" borderId="1" xfId="0" applyFont="1" applyFill="1" applyBorder="1" applyAlignment="1" applyProtection="1">
      <alignment wrapText="1"/>
    </xf>
    <xf numFmtId="0" fontId="5" fillId="3" borderId="1" xfId="0" applyFont="1" applyFill="1" applyBorder="1" applyAlignment="1" applyProtection="1">
      <alignment wrapText="1"/>
    </xf>
    <xf numFmtId="0" fontId="13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5" fillId="3" borderId="1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/>
    </xf>
    <xf numFmtId="0" fontId="8" fillId="3" borderId="1" xfId="0" applyFont="1" applyFill="1" applyBorder="1" applyAlignment="1" applyProtection="1">
      <alignment horizontal="left" vertical="center"/>
    </xf>
    <xf numFmtId="3" fontId="1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3" applyFont="1" applyFill="1" applyBorder="1" applyAlignment="1">
      <alignment horizontal="center" vertical="center" shrinkToFit="1"/>
    </xf>
    <xf numFmtId="3" fontId="18" fillId="3" borderId="1" xfId="0" applyNumberFormat="1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shrinkToFit="1"/>
    </xf>
    <xf numFmtId="0" fontId="18" fillId="3" borderId="1" xfId="0" applyNumberFormat="1" applyFont="1" applyFill="1" applyBorder="1" applyAlignment="1">
      <alignment horizontal="center" vertical="center" wrapText="1"/>
    </xf>
    <xf numFmtId="3" fontId="18" fillId="3" borderId="1" xfId="0" quotePrefix="1" applyNumberFormat="1" applyFont="1" applyFill="1" applyBorder="1" applyAlignment="1">
      <alignment horizontal="center" vertical="center" wrapText="1"/>
    </xf>
    <xf numFmtId="0" fontId="7" fillId="3" borderId="7" xfId="3" applyFont="1" applyFill="1" applyBorder="1" applyAlignment="1">
      <alignment horizontal="center" vertical="center" shrinkToFit="1"/>
    </xf>
    <xf numFmtId="0" fontId="18" fillId="3" borderId="7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/>
    <xf numFmtId="0" fontId="6" fillId="3" borderId="0" xfId="0" applyFont="1" applyFill="1" applyAlignment="1">
      <alignment horizontal="left"/>
    </xf>
    <xf numFmtId="0" fontId="14" fillId="3" borderId="0" xfId="0" applyFont="1" applyFill="1"/>
    <xf numFmtId="0" fontId="7" fillId="3" borderId="0" xfId="0" applyFont="1" applyFill="1"/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10" fillId="0" borderId="0" xfId="0" applyFont="1" applyFill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center"/>
    </xf>
    <xf numFmtId="0" fontId="9" fillId="0" borderId="0" xfId="0" applyFont="1" applyFill="1" applyAlignment="1" applyProtection="1">
      <alignment horizontal="center"/>
    </xf>
    <xf numFmtId="0" fontId="7" fillId="0" borderId="0" xfId="0" applyFont="1" applyFill="1" applyAlignment="1" applyProtection="1">
      <alignment horizontal="center"/>
    </xf>
    <xf numFmtId="0" fontId="9" fillId="0" borderId="0" xfId="0" applyFont="1" applyFill="1" applyBorder="1" applyAlignment="1" applyProtection="1">
      <alignment horizontal="right"/>
    </xf>
    <xf numFmtId="3" fontId="6" fillId="0" borderId="0" xfId="0" applyNumberFormat="1" applyFont="1" applyFill="1"/>
  </cellXfs>
  <cellStyles count="4">
    <cellStyle name="Comma" xfId="1" builtinId="3"/>
    <cellStyle name="Normal" xfId="0" builtinId="0"/>
    <cellStyle name="Normal_DU TOAN DC DON VI" xfId="2"/>
    <cellStyle name="Normal_QUI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3"/>
  <sheetViews>
    <sheetView tabSelected="1" topLeftCell="A4" zoomScale="85" zoomScaleNormal="85" workbookViewId="0">
      <pane ySplit="6" topLeftCell="A43" activePane="bottomLeft" state="frozen"/>
      <selection activeCell="A4" sqref="A4"/>
      <selection pane="bottomLeft" activeCell="G59" sqref="G59"/>
    </sheetView>
  </sheetViews>
  <sheetFormatPr defaultRowHeight="15.75" x14ac:dyDescent="0.25"/>
  <cols>
    <col min="1" max="1" width="6.5" style="10" customWidth="1"/>
    <col min="2" max="2" width="6.5" style="104" hidden="1" customWidth="1"/>
    <col min="3" max="3" width="5.625" style="104" hidden="1" customWidth="1"/>
    <col min="4" max="4" width="50.75" style="13" customWidth="1"/>
    <col min="5" max="5" width="12.75" style="20" customWidth="1"/>
    <col min="6" max="6" width="14.125" style="40" customWidth="1"/>
    <col min="7" max="7" width="8.25" style="10" customWidth="1"/>
    <col min="8" max="8" width="9" style="10"/>
    <col min="9" max="9" width="14.5" style="10" customWidth="1"/>
    <col min="10" max="16384" width="9" style="10"/>
  </cols>
  <sheetData>
    <row r="1" spans="1:7" ht="37.5" customHeight="1" x14ac:dyDescent="0.25">
      <c r="B1" s="68"/>
      <c r="C1" s="68"/>
      <c r="D1" s="11"/>
      <c r="E1" s="11"/>
      <c r="F1" s="109" t="s">
        <v>0</v>
      </c>
      <c r="G1" s="109"/>
    </row>
    <row r="2" spans="1:7" ht="18.75" x14ac:dyDescent="0.3">
      <c r="A2" s="12" t="s">
        <v>1</v>
      </c>
      <c r="B2" s="69"/>
      <c r="C2" s="70"/>
      <c r="D2" s="14"/>
      <c r="E2" s="15"/>
      <c r="F2" s="15"/>
    </row>
    <row r="3" spans="1:7" x14ac:dyDescent="0.25">
      <c r="A3" s="16" t="s">
        <v>82</v>
      </c>
      <c r="B3" s="69"/>
      <c r="C3" s="70"/>
      <c r="D3" s="14"/>
      <c r="E3" s="15"/>
      <c r="F3" s="15"/>
    </row>
    <row r="4" spans="1:7" x14ac:dyDescent="0.25">
      <c r="A4" s="14"/>
      <c r="B4" s="69"/>
      <c r="C4" s="70"/>
      <c r="D4" s="14"/>
      <c r="E4" s="15"/>
      <c r="F4" s="15"/>
    </row>
    <row r="5" spans="1:7" ht="20.25" x14ac:dyDescent="0.3">
      <c r="A5" s="110" t="s">
        <v>2</v>
      </c>
      <c r="B5" s="110"/>
      <c r="C5" s="110"/>
      <c r="D5" s="110"/>
      <c r="E5" s="110"/>
      <c r="F5" s="110"/>
      <c r="G5" s="110"/>
    </row>
    <row r="6" spans="1:7" ht="22.5" customHeight="1" x14ac:dyDescent="0.25">
      <c r="A6" s="111" t="s">
        <v>83</v>
      </c>
      <c r="B6" s="111"/>
      <c r="C6" s="111"/>
      <c r="D6" s="111"/>
      <c r="E6" s="111"/>
      <c r="F6" s="111"/>
      <c r="G6" s="111"/>
    </row>
    <row r="7" spans="1:7" ht="18.75" customHeight="1" x14ac:dyDescent="0.25">
      <c r="A7" s="112"/>
      <c r="B7" s="112"/>
      <c r="C7" s="112"/>
      <c r="D7" s="112"/>
      <c r="E7" s="112"/>
      <c r="F7" s="112"/>
      <c r="G7" s="112"/>
    </row>
    <row r="8" spans="1:7" ht="24" customHeight="1" x14ac:dyDescent="0.25">
      <c r="A8" s="17"/>
      <c r="B8" s="71"/>
      <c r="C8" s="113"/>
      <c r="D8" s="113"/>
      <c r="E8" s="113" t="s">
        <v>3</v>
      </c>
      <c r="F8" s="113"/>
    </row>
    <row r="9" spans="1:7" s="20" customFormat="1" ht="55.5" customHeight="1" x14ac:dyDescent="0.2">
      <c r="A9" s="18" t="s">
        <v>4</v>
      </c>
      <c r="B9" s="72"/>
      <c r="C9" s="72"/>
      <c r="D9" s="18" t="s">
        <v>5</v>
      </c>
      <c r="E9" s="18" t="s">
        <v>6</v>
      </c>
      <c r="F9" s="19" t="s">
        <v>7</v>
      </c>
      <c r="G9" s="18" t="s">
        <v>8</v>
      </c>
    </row>
    <row r="10" spans="1:7" s="25" customFormat="1" ht="18.75" x14ac:dyDescent="0.3">
      <c r="A10" s="21" t="s">
        <v>9</v>
      </c>
      <c r="B10" s="73"/>
      <c r="C10" s="73"/>
      <c r="D10" s="22" t="s">
        <v>10</v>
      </c>
      <c r="E10" s="56"/>
      <c r="F10" s="24"/>
      <c r="G10" s="23"/>
    </row>
    <row r="11" spans="1:7" s="25" customFormat="1" ht="22.5" customHeight="1" x14ac:dyDescent="0.3">
      <c r="A11" s="21" t="s">
        <v>11</v>
      </c>
      <c r="B11" s="73"/>
      <c r="C11" s="73"/>
      <c r="D11" s="22" t="s">
        <v>12</v>
      </c>
      <c r="E11" s="56"/>
      <c r="F11" s="24"/>
      <c r="G11" s="23"/>
    </row>
    <row r="12" spans="1:7" s="25" customFormat="1" ht="22.5" customHeight="1" x14ac:dyDescent="0.3">
      <c r="A12" s="21">
        <v>1</v>
      </c>
      <c r="B12" s="74"/>
      <c r="C12" s="75"/>
      <c r="D12" s="1" t="s">
        <v>13</v>
      </c>
      <c r="E12" s="56">
        <f>415.44+0.875</f>
        <v>416.315</v>
      </c>
      <c r="F12" s="58">
        <f t="shared" ref="F12:F35" si="0">E12</f>
        <v>416.315</v>
      </c>
      <c r="G12" s="23">
        <f>E12-F12</f>
        <v>0</v>
      </c>
    </row>
    <row r="13" spans="1:7" s="25" customFormat="1" ht="22.5" customHeight="1" x14ac:dyDescent="0.3">
      <c r="A13" s="21">
        <v>2</v>
      </c>
      <c r="B13" s="74"/>
      <c r="C13" s="75"/>
      <c r="D13" s="1" t="s">
        <v>14</v>
      </c>
      <c r="E13" s="56">
        <v>0</v>
      </c>
      <c r="F13" s="58">
        <f t="shared" si="0"/>
        <v>0</v>
      </c>
      <c r="G13" s="23">
        <f t="shared" ref="G13:G76" si="1">E13-F13</f>
        <v>0</v>
      </c>
    </row>
    <row r="14" spans="1:7" s="25" customFormat="1" ht="22.5" customHeight="1" x14ac:dyDescent="0.3">
      <c r="A14" s="21">
        <v>3</v>
      </c>
      <c r="B14" s="74"/>
      <c r="C14" s="75"/>
      <c r="D14" s="1" t="s">
        <v>15</v>
      </c>
      <c r="E14" s="56">
        <f>E15+E27</f>
        <v>3976.4255700000003</v>
      </c>
      <c r="F14" s="58">
        <f t="shared" si="0"/>
        <v>3976.4255700000003</v>
      </c>
      <c r="G14" s="23">
        <f t="shared" si="1"/>
        <v>0</v>
      </c>
    </row>
    <row r="15" spans="1:7" s="25" customFormat="1" ht="22.5" customHeight="1" x14ac:dyDescent="0.3">
      <c r="A15" s="21" t="s">
        <v>16</v>
      </c>
      <c r="B15" s="74"/>
      <c r="C15" s="75"/>
      <c r="D15" s="2" t="s">
        <v>17</v>
      </c>
      <c r="E15" s="56">
        <f>SUM(E16:E26)</f>
        <v>2729.0585000000001</v>
      </c>
      <c r="F15" s="58">
        <f t="shared" si="0"/>
        <v>2729.0585000000001</v>
      </c>
      <c r="G15" s="23">
        <f t="shared" si="1"/>
        <v>0</v>
      </c>
    </row>
    <row r="16" spans="1:7" s="25" customFormat="1" ht="22.5" customHeight="1" x14ac:dyDescent="0.3">
      <c r="A16" s="21"/>
      <c r="B16" s="75"/>
      <c r="C16" s="75"/>
      <c r="D16" s="52" t="s">
        <v>18</v>
      </c>
      <c r="E16" s="57">
        <v>733.95</v>
      </c>
      <c r="F16" s="67">
        <f t="shared" si="0"/>
        <v>733.95</v>
      </c>
      <c r="G16" s="23">
        <f t="shared" si="1"/>
        <v>0</v>
      </c>
    </row>
    <row r="17" spans="1:7" s="25" customFormat="1" ht="22.5" customHeight="1" x14ac:dyDescent="0.3">
      <c r="A17" s="21"/>
      <c r="B17" s="75"/>
      <c r="C17" s="75"/>
      <c r="D17" s="53" t="s">
        <v>19</v>
      </c>
      <c r="E17" s="57">
        <v>95.68</v>
      </c>
      <c r="F17" s="67">
        <f t="shared" si="0"/>
        <v>95.68</v>
      </c>
      <c r="G17" s="23">
        <f t="shared" si="1"/>
        <v>0</v>
      </c>
    </row>
    <row r="18" spans="1:7" s="25" customFormat="1" ht="22.5" customHeight="1" x14ac:dyDescent="0.3">
      <c r="A18" s="21"/>
      <c r="B18" s="75"/>
      <c r="C18" s="75"/>
      <c r="D18" s="53" t="s">
        <v>84</v>
      </c>
      <c r="E18" s="57">
        <v>1018.9</v>
      </c>
      <c r="F18" s="67">
        <f t="shared" si="0"/>
        <v>1018.9</v>
      </c>
      <c r="G18" s="23">
        <f t="shared" si="1"/>
        <v>0</v>
      </c>
    </row>
    <row r="19" spans="1:7" s="25" customFormat="1" ht="22.5" customHeight="1" x14ac:dyDescent="0.3">
      <c r="A19" s="21"/>
      <c r="B19" s="75"/>
      <c r="C19" s="75"/>
      <c r="D19" s="53" t="s">
        <v>85</v>
      </c>
      <c r="E19" s="57">
        <v>38.549999999999997</v>
      </c>
      <c r="F19" s="67">
        <f t="shared" si="0"/>
        <v>38.549999999999997</v>
      </c>
      <c r="G19" s="23">
        <f t="shared" si="1"/>
        <v>0</v>
      </c>
    </row>
    <row r="20" spans="1:7" s="25" customFormat="1" ht="22.5" customHeight="1" x14ac:dyDescent="0.3">
      <c r="A20" s="21"/>
      <c r="B20" s="75"/>
      <c r="C20" s="75"/>
      <c r="D20" s="53" t="s">
        <v>20</v>
      </c>
      <c r="E20" s="57">
        <v>39.06</v>
      </c>
      <c r="F20" s="67">
        <f t="shared" si="0"/>
        <v>39.06</v>
      </c>
      <c r="G20" s="23">
        <f t="shared" si="1"/>
        <v>0</v>
      </c>
    </row>
    <row r="21" spans="1:7" s="25" customFormat="1" ht="22.5" customHeight="1" x14ac:dyDescent="0.3">
      <c r="A21" s="21"/>
      <c r="B21" s="75"/>
      <c r="C21" s="75"/>
      <c r="D21" s="53" t="s">
        <v>21</v>
      </c>
      <c r="E21" s="57">
        <v>9.7650000000000006</v>
      </c>
      <c r="F21" s="67">
        <f t="shared" si="0"/>
        <v>9.7650000000000006</v>
      </c>
      <c r="G21" s="23">
        <f t="shared" si="1"/>
        <v>0</v>
      </c>
    </row>
    <row r="22" spans="1:7" s="25" customFormat="1" ht="22.5" customHeight="1" x14ac:dyDescent="0.3">
      <c r="A22" s="21"/>
      <c r="B22" s="75"/>
      <c r="C22" s="75"/>
      <c r="D22" s="53" t="s">
        <v>22</v>
      </c>
      <c r="E22" s="57">
        <v>23.85</v>
      </c>
      <c r="F22" s="67">
        <f t="shared" si="0"/>
        <v>23.85</v>
      </c>
      <c r="G22" s="23">
        <f t="shared" si="1"/>
        <v>0</v>
      </c>
    </row>
    <row r="23" spans="1:7" s="25" customFormat="1" ht="22.5" customHeight="1" x14ac:dyDescent="0.3">
      <c r="A23" s="21"/>
      <c r="B23" s="75"/>
      <c r="C23" s="75"/>
      <c r="D23" s="53" t="s">
        <v>86</v>
      </c>
      <c r="E23" s="57">
        <v>0</v>
      </c>
      <c r="F23" s="67">
        <f t="shared" si="0"/>
        <v>0</v>
      </c>
      <c r="G23" s="23">
        <f t="shared" si="1"/>
        <v>0</v>
      </c>
    </row>
    <row r="24" spans="1:7" s="25" customFormat="1" ht="22.5" customHeight="1" x14ac:dyDescent="0.3">
      <c r="A24" s="21"/>
      <c r="B24" s="75"/>
      <c r="C24" s="75"/>
      <c r="D24" s="52" t="s">
        <v>23</v>
      </c>
      <c r="E24" s="57">
        <v>438.4</v>
      </c>
      <c r="F24" s="67">
        <f t="shared" si="0"/>
        <v>438.4</v>
      </c>
      <c r="G24" s="23">
        <f t="shared" si="1"/>
        <v>0</v>
      </c>
    </row>
    <row r="25" spans="1:7" s="25" customFormat="1" ht="22.5" customHeight="1" x14ac:dyDescent="0.3">
      <c r="A25" s="27"/>
      <c r="B25" s="76"/>
      <c r="C25" s="77"/>
      <c r="D25" s="8" t="s">
        <v>24</v>
      </c>
      <c r="E25" s="57">
        <v>328.76</v>
      </c>
      <c r="F25" s="67">
        <f t="shared" si="0"/>
        <v>328.76</v>
      </c>
      <c r="G25" s="23">
        <f t="shared" si="1"/>
        <v>0</v>
      </c>
    </row>
    <row r="26" spans="1:7" s="25" customFormat="1" ht="22.5" customHeight="1" x14ac:dyDescent="0.3">
      <c r="A26" s="27"/>
      <c r="B26" s="76"/>
      <c r="C26" s="77"/>
      <c r="D26" s="8" t="s">
        <v>97</v>
      </c>
      <c r="E26" s="57">
        <v>2.1435</v>
      </c>
      <c r="F26" s="67">
        <f t="shared" si="0"/>
        <v>2.1435</v>
      </c>
      <c r="G26" s="23">
        <f t="shared" si="1"/>
        <v>0</v>
      </c>
    </row>
    <row r="27" spans="1:7" s="25" customFormat="1" ht="22.5" customHeight="1" x14ac:dyDescent="0.3">
      <c r="A27" s="21" t="s">
        <v>25</v>
      </c>
      <c r="B27" s="78"/>
      <c r="C27" s="79"/>
      <c r="D27" s="5" t="s">
        <v>26</v>
      </c>
      <c r="E27" s="56">
        <f>SUM(E28:E35)</f>
        <v>1247.36707</v>
      </c>
      <c r="F27" s="58">
        <f t="shared" si="0"/>
        <v>1247.36707</v>
      </c>
      <c r="G27" s="23">
        <f t="shared" si="1"/>
        <v>0</v>
      </c>
    </row>
    <row r="28" spans="1:7" s="25" customFormat="1" ht="22.5" customHeight="1" x14ac:dyDescent="0.3">
      <c r="A28" s="21"/>
      <c r="B28" s="78"/>
      <c r="C28" s="79"/>
      <c r="D28" s="4" t="s">
        <v>87</v>
      </c>
      <c r="E28" s="57">
        <v>261.47500000000002</v>
      </c>
      <c r="F28" s="67">
        <f t="shared" si="0"/>
        <v>261.47500000000002</v>
      </c>
      <c r="G28" s="23">
        <f t="shared" si="1"/>
        <v>0</v>
      </c>
    </row>
    <row r="29" spans="1:7" s="25" customFormat="1" ht="22.5" customHeight="1" x14ac:dyDescent="0.3">
      <c r="A29" s="21"/>
      <c r="B29" s="78"/>
      <c r="C29" s="79"/>
      <c r="D29" s="4" t="s">
        <v>88</v>
      </c>
      <c r="E29" s="57">
        <v>68.3</v>
      </c>
      <c r="F29" s="67">
        <f t="shared" si="0"/>
        <v>68.3</v>
      </c>
      <c r="G29" s="23">
        <f t="shared" si="1"/>
        <v>0</v>
      </c>
    </row>
    <row r="30" spans="1:7" s="25" customFormat="1" ht="22.5" customHeight="1" x14ac:dyDescent="0.3">
      <c r="A30" s="21"/>
      <c r="B30" s="78"/>
      <c r="C30" s="79"/>
      <c r="D30" s="4" t="s">
        <v>89</v>
      </c>
      <c r="E30" s="57">
        <v>60.7</v>
      </c>
      <c r="F30" s="67">
        <f t="shared" si="0"/>
        <v>60.7</v>
      </c>
      <c r="G30" s="23">
        <f t="shared" si="1"/>
        <v>0</v>
      </c>
    </row>
    <row r="31" spans="1:7" s="25" customFormat="1" ht="22.5" customHeight="1" x14ac:dyDescent="0.3">
      <c r="A31" s="21"/>
      <c r="B31" s="78"/>
      <c r="C31" s="79"/>
      <c r="D31" s="4" t="s">
        <v>90</v>
      </c>
      <c r="E31" s="57">
        <v>73.474999999999994</v>
      </c>
      <c r="F31" s="67">
        <f t="shared" si="0"/>
        <v>73.474999999999994</v>
      </c>
      <c r="G31" s="23">
        <f t="shared" si="1"/>
        <v>0</v>
      </c>
    </row>
    <row r="32" spans="1:7" s="25" customFormat="1" ht="22.5" customHeight="1" x14ac:dyDescent="0.3">
      <c r="A32" s="21"/>
      <c r="B32" s="78"/>
      <c r="C32" s="79"/>
      <c r="D32" s="4" t="s">
        <v>91</v>
      </c>
      <c r="E32" s="57">
        <v>556.30950499999994</v>
      </c>
      <c r="F32" s="67">
        <f t="shared" si="0"/>
        <v>556.30950499999994</v>
      </c>
      <c r="G32" s="23">
        <f t="shared" si="1"/>
        <v>0</v>
      </c>
    </row>
    <row r="33" spans="1:9" s="25" customFormat="1" ht="22.5" customHeight="1" x14ac:dyDescent="0.3">
      <c r="A33" s="21"/>
      <c r="B33" s="78"/>
      <c r="C33" s="79"/>
      <c r="D33" s="4" t="s">
        <v>92</v>
      </c>
      <c r="E33" s="57">
        <v>32.807564999999997</v>
      </c>
      <c r="F33" s="67">
        <f t="shared" si="0"/>
        <v>32.807564999999997</v>
      </c>
      <c r="G33" s="23">
        <f t="shared" si="1"/>
        <v>0</v>
      </c>
    </row>
    <row r="34" spans="1:9" s="25" customFormat="1" ht="22.5" customHeight="1" x14ac:dyDescent="0.3">
      <c r="A34" s="21"/>
      <c r="B34" s="78"/>
      <c r="C34" s="79"/>
      <c r="D34" s="4" t="s">
        <v>93</v>
      </c>
      <c r="E34" s="57">
        <v>51.1</v>
      </c>
      <c r="F34" s="67">
        <f t="shared" si="0"/>
        <v>51.1</v>
      </c>
      <c r="G34" s="23">
        <f t="shared" si="1"/>
        <v>0</v>
      </c>
    </row>
    <row r="35" spans="1:9" s="25" customFormat="1" ht="22.5" customHeight="1" x14ac:dyDescent="0.3">
      <c r="A35" s="27"/>
      <c r="B35" s="76"/>
      <c r="C35" s="77"/>
      <c r="D35" s="4" t="s">
        <v>94</v>
      </c>
      <c r="E35" s="57">
        <v>143.19999999999999</v>
      </c>
      <c r="F35" s="67">
        <f t="shared" si="0"/>
        <v>143.19999999999999</v>
      </c>
      <c r="G35" s="23">
        <f t="shared" si="1"/>
        <v>0</v>
      </c>
    </row>
    <row r="36" spans="1:9" s="25" customFormat="1" ht="22.5" customHeight="1" x14ac:dyDescent="0.3">
      <c r="A36" s="21" t="s">
        <v>27</v>
      </c>
      <c r="B36" s="80"/>
      <c r="C36" s="81"/>
      <c r="D36" s="22" t="s">
        <v>28</v>
      </c>
      <c r="E36" s="57"/>
      <c r="F36" s="67"/>
      <c r="G36" s="23">
        <f t="shared" si="1"/>
        <v>0</v>
      </c>
    </row>
    <row r="37" spans="1:9" s="25" customFormat="1" ht="22.5" customHeight="1" x14ac:dyDescent="0.35">
      <c r="A37" s="28">
        <v>1</v>
      </c>
      <c r="B37" s="80"/>
      <c r="C37" s="82"/>
      <c r="D37" s="29" t="s">
        <v>29</v>
      </c>
      <c r="E37" s="57"/>
      <c r="F37" s="67"/>
      <c r="G37" s="23">
        <f t="shared" si="1"/>
        <v>0</v>
      </c>
    </row>
    <row r="38" spans="1:9" s="25" customFormat="1" ht="22.5" customHeight="1" x14ac:dyDescent="0.3">
      <c r="A38" s="30" t="s">
        <v>30</v>
      </c>
      <c r="B38" s="83"/>
      <c r="C38" s="83"/>
      <c r="D38" s="31" t="s">
        <v>31</v>
      </c>
      <c r="E38" s="56">
        <f>SUM(E39:E50)</f>
        <v>3167.5358309999997</v>
      </c>
      <c r="F38" s="56">
        <f>SUM(F39:F50)</f>
        <v>3167.5358309999997</v>
      </c>
      <c r="G38" s="23">
        <f t="shared" si="1"/>
        <v>0</v>
      </c>
    </row>
    <row r="39" spans="1:9" s="25" customFormat="1" ht="22.5" customHeight="1" x14ac:dyDescent="0.3">
      <c r="A39" s="27"/>
      <c r="B39" s="84">
        <v>6050</v>
      </c>
      <c r="C39" s="84"/>
      <c r="D39" s="4" t="s">
        <v>32</v>
      </c>
      <c r="E39" s="56">
        <v>0</v>
      </c>
      <c r="F39" s="58">
        <f>E39</f>
        <v>0</v>
      </c>
      <c r="G39" s="23">
        <f t="shared" si="1"/>
        <v>0</v>
      </c>
    </row>
    <row r="40" spans="1:9" s="25" customFormat="1" ht="22.5" customHeight="1" x14ac:dyDescent="0.3">
      <c r="A40" s="27"/>
      <c r="B40" s="84">
        <v>6250</v>
      </c>
      <c r="C40" s="84"/>
      <c r="D40" s="4" t="s">
        <v>33</v>
      </c>
      <c r="E40" s="57">
        <v>0</v>
      </c>
      <c r="F40" s="58">
        <f t="shared" ref="F40:F49" si="2">E40</f>
        <v>0</v>
      </c>
      <c r="G40" s="23">
        <f t="shared" si="1"/>
        <v>0</v>
      </c>
    </row>
    <row r="41" spans="1:9" s="25" customFormat="1" ht="22.5" customHeight="1" x14ac:dyDescent="0.3">
      <c r="A41" s="27"/>
      <c r="B41" s="84">
        <v>6400</v>
      </c>
      <c r="C41" s="84"/>
      <c r="D41" s="6" t="s">
        <v>34</v>
      </c>
      <c r="E41" s="57">
        <v>803.78348000000005</v>
      </c>
      <c r="F41" s="58">
        <f t="shared" si="2"/>
        <v>803.78348000000005</v>
      </c>
      <c r="G41" s="23">
        <f t="shared" si="1"/>
        <v>0</v>
      </c>
    </row>
    <row r="42" spans="1:9" s="25" customFormat="1" ht="22.5" customHeight="1" x14ac:dyDescent="0.3">
      <c r="A42" s="27"/>
      <c r="B42" s="84">
        <v>6500</v>
      </c>
      <c r="C42" s="84"/>
      <c r="D42" s="6" t="s">
        <v>35</v>
      </c>
      <c r="E42" s="57">
        <v>1550.2484939999999</v>
      </c>
      <c r="F42" s="58">
        <f t="shared" si="2"/>
        <v>1550.2484939999999</v>
      </c>
      <c r="G42" s="23">
        <f t="shared" si="1"/>
        <v>0</v>
      </c>
    </row>
    <row r="43" spans="1:9" s="25" customFormat="1" ht="22.5" customHeight="1" x14ac:dyDescent="0.3">
      <c r="A43" s="27"/>
      <c r="B43" s="84">
        <v>6550</v>
      </c>
      <c r="C43" s="84"/>
      <c r="D43" s="4" t="s">
        <v>36</v>
      </c>
      <c r="E43" s="57">
        <v>112.752723</v>
      </c>
      <c r="F43" s="58">
        <f t="shared" si="2"/>
        <v>112.752723</v>
      </c>
      <c r="G43" s="23">
        <f t="shared" si="1"/>
        <v>0</v>
      </c>
    </row>
    <row r="44" spans="1:9" s="25" customFormat="1" ht="22.5" customHeight="1" x14ac:dyDescent="0.3">
      <c r="A44" s="27"/>
      <c r="B44" s="84">
        <v>6600</v>
      </c>
      <c r="C44" s="84"/>
      <c r="D44" s="7" t="s">
        <v>37</v>
      </c>
      <c r="E44" s="57">
        <v>0</v>
      </c>
      <c r="F44" s="58">
        <f t="shared" si="2"/>
        <v>0</v>
      </c>
      <c r="G44" s="23">
        <f t="shared" si="1"/>
        <v>0</v>
      </c>
    </row>
    <row r="45" spans="1:9" s="25" customFormat="1" ht="22.5" customHeight="1" x14ac:dyDescent="0.3">
      <c r="A45" s="27"/>
      <c r="B45" s="84">
        <v>6700</v>
      </c>
      <c r="C45" s="84"/>
      <c r="D45" s="6" t="s">
        <v>38</v>
      </c>
      <c r="E45" s="57">
        <v>0</v>
      </c>
      <c r="F45" s="58">
        <f t="shared" si="2"/>
        <v>0</v>
      </c>
      <c r="G45" s="23">
        <f t="shared" si="1"/>
        <v>0</v>
      </c>
    </row>
    <row r="46" spans="1:9" s="25" customFormat="1" ht="22.5" customHeight="1" x14ac:dyDescent="0.3">
      <c r="A46" s="27"/>
      <c r="B46" s="84">
        <v>6750</v>
      </c>
      <c r="C46" s="84"/>
      <c r="D46" s="4" t="s">
        <v>39</v>
      </c>
      <c r="E46" s="57">
        <v>115.2696</v>
      </c>
      <c r="F46" s="58">
        <f t="shared" si="2"/>
        <v>115.2696</v>
      </c>
      <c r="G46" s="23">
        <f t="shared" si="1"/>
        <v>0</v>
      </c>
    </row>
    <row r="47" spans="1:9" s="25" customFormat="1" ht="37.5" customHeight="1" x14ac:dyDescent="0.3">
      <c r="A47" s="27"/>
      <c r="B47" s="84">
        <v>6900</v>
      </c>
      <c r="C47" s="84"/>
      <c r="D47" s="4" t="s">
        <v>40</v>
      </c>
      <c r="E47" s="57">
        <v>56.926000000000002</v>
      </c>
      <c r="F47" s="58">
        <f t="shared" si="2"/>
        <v>56.926000000000002</v>
      </c>
      <c r="G47" s="23">
        <f t="shared" si="1"/>
        <v>0</v>
      </c>
    </row>
    <row r="48" spans="1:9" s="25" customFormat="1" ht="22.5" customHeight="1" x14ac:dyDescent="0.3">
      <c r="A48" s="27"/>
      <c r="B48" s="84">
        <v>7000</v>
      </c>
      <c r="C48" s="84"/>
      <c r="D48" s="6" t="s">
        <v>41</v>
      </c>
      <c r="E48" s="57">
        <v>208.28717900000001</v>
      </c>
      <c r="F48" s="58">
        <f t="shared" si="2"/>
        <v>208.28717900000001</v>
      </c>
      <c r="G48" s="23">
        <f t="shared" si="1"/>
        <v>0</v>
      </c>
      <c r="I48" s="114"/>
    </row>
    <row r="49" spans="1:7" s="25" customFormat="1" ht="22.5" customHeight="1" x14ac:dyDescent="0.3">
      <c r="A49" s="27"/>
      <c r="B49" s="84"/>
      <c r="C49" s="84"/>
      <c r="D49" s="8" t="s">
        <v>42</v>
      </c>
      <c r="E49" s="57">
        <v>81.236457999999999</v>
      </c>
      <c r="F49" s="58">
        <f t="shared" si="2"/>
        <v>81.236457999999999</v>
      </c>
      <c r="G49" s="23">
        <f t="shared" si="1"/>
        <v>0</v>
      </c>
    </row>
    <row r="50" spans="1:7" s="25" customFormat="1" ht="22.5" customHeight="1" x14ac:dyDescent="0.3">
      <c r="A50" s="27"/>
      <c r="B50" s="84">
        <v>7750</v>
      </c>
      <c r="C50" s="84"/>
      <c r="D50" s="4" t="s">
        <v>43</v>
      </c>
      <c r="E50" s="56">
        <f>SUM(E51:E55)</f>
        <v>239.03189700000001</v>
      </c>
      <c r="F50" s="58">
        <f t="shared" ref="F50:F55" si="3">E50</f>
        <v>239.03189700000001</v>
      </c>
      <c r="G50" s="23">
        <f t="shared" si="1"/>
        <v>0</v>
      </c>
    </row>
    <row r="51" spans="1:7" s="25" customFormat="1" ht="22.5" customHeight="1" x14ac:dyDescent="0.3">
      <c r="A51" s="27"/>
      <c r="B51" s="85"/>
      <c r="C51" s="85">
        <v>7952</v>
      </c>
      <c r="D51" s="3" t="s">
        <v>44</v>
      </c>
      <c r="E51" s="57">
        <v>68.142747</v>
      </c>
      <c r="F51" s="67">
        <f t="shared" si="3"/>
        <v>68.142747</v>
      </c>
      <c r="G51" s="23">
        <f t="shared" si="1"/>
        <v>0</v>
      </c>
    </row>
    <row r="52" spans="1:7" s="25" customFormat="1" ht="22.5" customHeight="1" x14ac:dyDescent="0.3">
      <c r="A52" s="27"/>
      <c r="B52" s="85"/>
      <c r="C52" s="85">
        <v>7953</v>
      </c>
      <c r="D52" s="3" t="s">
        <v>45</v>
      </c>
      <c r="E52" s="57">
        <v>11.9</v>
      </c>
      <c r="F52" s="67">
        <f t="shared" si="3"/>
        <v>11.9</v>
      </c>
      <c r="G52" s="23">
        <f t="shared" si="1"/>
        <v>0</v>
      </c>
    </row>
    <row r="53" spans="1:7" s="25" customFormat="1" ht="22.5" customHeight="1" x14ac:dyDescent="0.3">
      <c r="A53" s="27"/>
      <c r="B53" s="85"/>
      <c r="C53" s="85">
        <v>7954</v>
      </c>
      <c r="D53" s="3" t="s">
        <v>46</v>
      </c>
      <c r="E53" s="57">
        <f>19.524691+55.237428</f>
        <v>74.762118999999998</v>
      </c>
      <c r="F53" s="67">
        <f t="shared" si="3"/>
        <v>74.762118999999998</v>
      </c>
      <c r="G53" s="23">
        <f t="shared" si="1"/>
        <v>0</v>
      </c>
    </row>
    <row r="54" spans="1:7" s="25" customFormat="1" ht="22.5" customHeight="1" x14ac:dyDescent="0.3">
      <c r="A54" s="27"/>
      <c r="B54" s="85"/>
      <c r="C54" s="85"/>
      <c r="D54" s="54" t="s">
        <v>98</v>
      </c>
      <c r="E54" s="57">
        <v>2.9905729999999999</v>
      </c>
      <c r="F54" s="67">
        <f t="shared" si="3"/>
        <v>2.9905729999999999</v>
      </c>
      <c r="G54" s="23">
        <f t="shared" si="1"/>
        <v>0</v>
      </c>
    </row>
    <row r="55" spans="1:7" s="25" customFormat="1" ht="22.5" customHeight="1" x14ac:dyDescent="0.3">
      <c r="A55" s="27"/>
      <c r="B55" s="85"/>
      <c r="C55" s="85"/>
      <c r="D55" s="54" t="s">
        <v>95</v>
      </c>
      <c r="E55" s="57">
        <v>81.236457999999999</v>
      </c>
      <c r="F55" s="67">
        <f t="shared" si="3"/>
        <v>81.236457999999999</v>
      </c>
      <c r="G55" s="23">
        <f t="shared" si="1"/>
        <v>0</v>
      </c>
    </row>
    <row r="56" spans="1:7" s="25" customFormat="1" ht="22.5" customHeight="1" x14ac:dyDescent="0.3">
      <c r="A56" s="27"/>
      <c r="B56" s="80"/>
      <c r="C56" s="86"/>
      <c r="D56" s="32" t="s">
        <v>47</v>
      </c>
      <c r="F56" s="67"/>
      <c r="G56" s="23">
        <f t="shared" si="1"/>
        <v>0</v>
      </c>
    </row>
    <row r="57" spans="1:7" s="25" customFormat="1" ht="24.75" customHeight="1" x14ac:dyDescent="0.3">
      <c r="A57" s="30" t="s">
        <v>48</v>
      </c>
      <c r="B57" s="83"/>
      <c r="C57" s="83"/>
      <c r="D57" s="31" t="s">
        <v>49</v>
      </c>
      <c r="E57" s="56">
        <f>SUM(E58:E65)</f>
        <v>1228.404575</v>
      </c>
      <c r="F57" s="56">
        <f t="shared" ref="F57:F65" si="4">E57</f>
        <v>1228.404575</v>
      </c>
      <c r="G57" s="23">
        <f t="shared" si="1"/>
        <v>0</v>
      </c>
    </row>
    <row r="58" spans="1:7" s="25" customFormat="1" ht="22.5" customHeight="1" x14ac:dyDescent="0.3">
      <c r="A58" s="30"/>
      <c r="B58" s="83"/>
      <c r="C58" s="83"/>
      <c r="D58" s="55" t="s">
        <v>87</v>
      </c>
      <c r="E58" s="57">
        <v>260.35000000000002</v>
      </c>
      <c r="F58" s="67">
        <f t="shared" si="4"/>
        <v>260.35000000000002</v>
      </c>
      <c r="G58" s="23">
        <f t="shared" si="1"/>
        <v>0</v>
      </c>
    </row>
    <row r="59" spans="1:7" s="25" customFormat="1" ht="22.5" customHeight="1" x14ac:dyDescent="0.3">
      <c r="A59" s="30"/>
      <c r="B59" s="83"/>
      <c r="C59" s="83"/>
      <c r="D59" s="55" t="s">
        <v>88</v>
      </c>
      <c r="E59" s="57">
        <v>83.658925999999994</v>
      </c>
      <c r="F59" s="67">
        <f t="shared" si="4"/>
        <v>83.658925999999994</v>
      </c>
      <c r="G59" s="23">
        <f t="shared" si="1"/>
        <v>0</v>
      </c>
    </row>
    <row r="60" spans="1:7" s="25" customFormat="1" ht="22.5" customHeight="1" x14ac:dyDescent="0.3">
      <c r="A60" s="30"/>
      <c r="B60" s="83"/>
      <c r="C60" s="83"/>
      <c r="D60" s="55" t="s">
        <v>89</v>
      </c>
      <c r="E60" s="57">
        <v>62.580959</v>
      </c>
      <c r="F60" s="67">
        <f t="shared" si="4"/>
        <v>62.580959</v>
      </c>
      <c r="G60" s="23">
        <f t="shared" si="1"/>
        <v>0</v>
      </c>
    </row>
    <row r="61" spans="1:7" s="25" customFormat="1" ht="22.5" customHeight="1" x14ac:dyDescent="0.3">
      <c r="A61" s="30"/>
      <c r="B61" s="83"/>
      <c r="C61" s="83"/>
      <c r="D61" s="55" t="s">
        <v>90</v>
      </c>
      <c r="E61" s="57">
        <v>55.44256</v>
      </c>
      <c r="F61" s="67">
        <f t="shared" si="4"/>
        <v>55.44256</v>
      </c>
      <c r="G61" s="23">
        <f t="shared" si="1"/>
        <v>0</v>
      </c>
    </row>
    <row r="62" spans="1:7" s="25" customFormat="1" ht="22.5" customHeight="1" x14ac:dyDescent="0.3">
      <c r="A62" s="30"/>
      <c r="B62" s="83"/>
      <c r="C62" s="83"/>
      <c r="D62" s="55" t="s">
        <v>91</v>
      </c>
      <c r="E62" s="57">
        <v>545.29083000000003</v>
      </c>
      <c r="F62" s="67">
        <f t="shared" si="4"/>
        <v>545.29083000000003</v>
      </c>
      <c r="G62" s="23">
        <f t="shared" si="1"/>
        <v>0</v>
      </c>
    </row>
    <row r="63" spans="1:7" s="25" customFormat="1" ht="22.5" customHeight="1" x14ac:dyDescent="0.3">
      <c r="A63" s="30"/>
      <c r="B63" s="83"/>
      <c r="C63" s="83"/>
      <c r="D63" s="55" t="s">
        <v>92</v>
      </c>
      <c r="E63" s="57">
        <v>26.781300000000002</v>
      </c>
      <c r="F63" s="67">
        <f t="shared" si="4"/>
        <v>26.781300000000002</v>
      </c>
      <c r="G63" s="23">
        <f t="shared" si="1"/>
        <v>0</v>
      </c>
    </row>
    <row r="64" spans="1:7" s="25" customFormat="1" ht="22.5" customHeight="1" x14ac:dyDescent="0.3">
      <c r="A64" s="30"/>
      <c r="B64" s="83"/>
      <c r="C64" s="83"/>
      <c r="D64" s="55" t="s">
        <v>93</v>
      </c>
      <c r="E64" s="57">
        <v>51.1</v>
      </c>
      <c r="F64" s="67">
        <f t="shared" si="4"/>
        <v>51.1</v>
      </c>
      <c r="G64" s="23">
        <f t="shared" si="1"/>
        <v>0</v>
      </c>
    </row>
    <row r="65" spans="1:7" ht="22.5" customHeight="1" x14ac:dyDescent="0.3">
      <c r="A65" s="30"/>
      <c r="B65" s="83"/>
      <c r="C65" s="83"/>
      <c r="D65" s="55" t="s">
        <v>94</v>
      </c>
      <c r="E65" s="57">
        <v>143.19999999999999</v>
      </c>
      <c r="F65" s="67">
        <f t="shared" si="4"/>
        <v>143.19999999999999</v>
      </c>
      <c r="G65" s="23">
        <f t="shared" si="1"/>
        <v>0</v>
      </c>
    </row>
    <row r="66" spans="1:7" ht="22.5" hidden="1" customHeight="1" x14ac:dyDescent="0.35">
      <c r="A66" s="28">
        <v>2</v>
      </c>
      <c r="B66" s="87"/>
      <c r="C66" s="87"/>
      <c r="D66" s="29" t="s">
        <v>50</v>
      </c>
      <c r="E66" s="56"/>
      <c r="F66" s="67"/>
      <c r="G66" s="23">
        <f t="shared" si="1"/>
        <v>0</v>
      </c>
    </row>
    <row r="67" spans="1:7" s="25" customFormat="1" ht="22.5" hidden="1" customHeight="1" x14ac:dyDescent="0.3">
      <c r="A67" s="27" t="s">
        <v>30</v>
      </c>
      <c r="B67" s="88"/>
      <c r="C67" s="88"/>
      <c r="D67" s="32" t="s">
        <v>51</v>
      </c>
      <c r="E67" s="56"/>
      <c r="F67" s="67"/>
      <c r="G67" s="23">
        <f t="shared" si="1"/>
        <v>0</v>
      </c>
    </row>
    <row r="68" spans="1:7" ht="22.5" hidden="1" customHeight="1" x14ac:dyDescent="0.3">
      <c r="A68" s="27" t="s">
        <v>48</v>
      </c>
      <c r="B68" s="88"/>
      <c r="C68" s="88"/>
      <c r="D68" s="32" t="s">
        <v>52</v>
      </c>
      <c r="E68" s="56"/>
      <c r="F68" s="67"/>
      <c r="G68" s="23">
        <f t="shared" si="1"/>
        <v>0</v>
      </c>
    </row>
    <row r="69" spans="1:7" ht="22.5" customHeight="1" x14ac:dyDescent="0.3">
      <c r="A69" s="21" t="s">
        <v>53</v>
      </c>
      <c r="B69" s="73"/>
      <c r="C69" s="73"/>
      <c r="D69" s="22" t="s">
        <v>54</v>
      </c>
      <c r="E69" s="56"/>
      <c r="F69" s="67"/>
      <c r="G69" s="23">
        <f t="shared" si="1"/>
        <v>0</v>
      </c>
    </row>
    <row r="70" spans="1:7" ht="22.5" customHeight="1" x14ac:dyDescent="0.35">
      <c r="A70" s="28">
        <v>1</v>
      </c>
      <c r="B70" s="87"/>
      <c r="C70" s="87"/>
      <c r="D70" s="29" t="s">
        <v>55</v>
      </c>
      <c r="E70" s="56">
        <v>0</v>
      </c>
      <c r="F70" s="56"/>
      <c r="G70" s="23">
        <f t="shared" si="1"/>
        <v>0</v>
      </c>
    </row>
    <row r="71" spans="1:7" ht="22.5" hidden="1" customHeight="1" x14ac:dyDescent="0.3">
      <c r="A71" s="21"/>
      <c r="B71" s="73"/>
      <c r="C71" s="73"/>
      <c r="D71" s="32" t="s">
        <v>56</v>
      </c>
      <c r="E71" s="56"/>
      <c r="F71" s="67"/>
      <c r="G71" s="23">
        <f t="shared" si="1"/>
        <v>0</v>
      </c>
    </row>
    <row r="72" spans="1:7" ht="22.5" hidden="1" customHeight="1" x14ac:dyDescent="0.3">
      <c r="A72" s="21"/>
      <c r="B72" s="73"/>
      <c r="C72" s="73"/>
      <c r="D72" s="32" t="s">
        <v>56</v>
      </c>
      <c r="E72" s="56"/>
      <c r="F72" s="56"/>
      <c r="G72" s="23">
        <f t="shared" si="1"/>
        <v>0</v>
      </c>
    </row>
    <row r="73" spans="1:7" ht="22.5" customHeight="1" x14ac:dyDescent="0.35">
      <c r="A73" s="28">
        <v>2</v>
      </c>
      <c r="B73" s="87"/>
      <c r="C73" s="87"/>
      <c r="D73" s="29" t="s">
        <v>57</v>
      </c>
      <c r="E73" s="56">
        <f>E74</f>
        <v>0.875</v>
      </c>
      <c r="F73" s="67">
        <f>E73</f>
        <v>0.875</v>
      </c>
      <c r="G73" s="23">
        <f t="shared" si="1"/>
        <v>0</v>
      </c>
    </row>
    <row r="74" spans="1:7" ht="22.5" customHeight="1" x14ac:dyDescent="0.3">
      <c r="A74" s="21"/>
      <c r="B74" s="73"/>
      <c r="C74" s="73"/>
      <c r="D74" s="32" t="s">
        <v>96</v>
      </c>
      <c r="E74" s="57">
        <v>0.875</v>
      </c>
      <c r="F74" s="67">
        <f>E74</f>
        <v>0.875</v>
      </c>
      <c r="G74" s="23">
        <f t="shared" si="1"/>
        <v>0</v>
      </c>
    </row>
    <row r="75" spans="1:7" ht="22.5" hidden="1" customHeight="1" x14ac:dyDescent="0.3">
      <c r="A75" s="27"/>
      <c r="B75" s="88"/>
      <c r="C75" s="88"/>
      <c r="D75" s="32" t="s">
        <v>58</v>
      </c>
      <c r="E75" s="57"/>
      <c r="F75" s="26"/>
      <c r="G75" s="23">
        <f t="shared" si="1"/>
        <v>0</v>
      </c>
    </row>
    <row r="76" spans="1:7" ht="22.5" customHeight="1" x14ac:dyDescent="0.25">
      <c r="A76" s="33" t="s">
        <v>59</v>
      </c>
      <c r="B76" s="105" t="s">
        <v>60</v>
      </c>
      <c r="C76" s="106"/>
      <c r="D76" s="107"/>
      <c r="E76" s="57"/>
      <c r="F76" s="26"/>
      <c r="G76" s="23">
        <f t="shared" si="1"/>
        <v>0</v>
      </c>
    </row>
    <row r="77" spans="1:7" ht="22.5" customHeight="1" x14ac:dyDescent="0.25">
      <c r="A77" s="33" t="s">
        <v>11</v>
      </c>
      <c r="B77" s="105" t="s">
        <v>61</v>
      </c>
      <c r="C77" s="106"/>
      <c r="D77" s="107"/>
      <c r="E77" s="57"/>
      <c r="F77" s="26"/>
      <c r="G77" s="23">
        <f t="shared" ref="G77:G140" si="5">E77-F77</f>
        <v>0</v>
      </c>
    </row>
    <row r="78" spans="1:7" ht="22.5" hidden="1" customHeight="1" x14ac:dyDescent="0.25">
      <c r="A78" s="33">
        <v>1</v>
      </c>
      <c r="B78" s="89"/>
      <c r="C78" s="89"/>
      <c r="D78" s="34" t="s">
        <v>50</v>
      </c>
      <c r="E78" s="57"/>
      <c r="F78" s="26"/>
      <c r="G78" s="23">
        <f t="shared" si="5"/>
        <v>0</v>
      </c>
    </row>
    <row r="79" spans="1:7" ht="22.5" hidden="1" customHeight="1" x14ac:dyDescent="0.25">
      <c r="A79" s="35" t="s">
        <v>62</v>
      </c>
      <c r="B79" s="90"/>
      <c r="C79" s="90"/>
      <c r="D79" s="36" t="s">
        <v>63</v>
      </c>
      <c r="E79" s="57"/>
      <c r="F79" s="26"/>
      <c r="G79" s="23">
        <f t="shared" si="5"/>
        <v>0</v>
      </c>
    </row>
    <row r="80" spans="1:7" ht="22.5" hidden="1" customHeight="1" x14ac:dyDescent="0.25">
      <c r="A80" s="35" t="s">
        <v>64</v>
      </c>
      <c r="B80" s="90"/>
      <c r="C80" s="90"/>
      <c r="D80" s="36" t="s">
        <v>52</v>
      </c>
      <c r="E80" s="57"/>
      <c r="F80" s="26"/>
      <c r="G80" s="23">
        <f t="shared" si="5"/>
        <v>0</v>
      </c>
    </row>
    <row r="81" spans="1:7" s="25" customFormat="1" ht="22.5" hidden="1" customHeight="1" x14ac:dyDescent="0.25">
      <c r="A81" s="33">
        <v>2</v>
      </c>
      <c r="B81" s="89"/>
      <c r="C81" s="89"/>
      <c r="D81" s="34" t="s">
        <v>65</v>
      </c>
      <c r="E81" s="56"/>
      <c r="F81" s="23"/>
      <c r="G81" s="23">
        <f t="shared" si="5"/>
        <v>0</v>
      </c>
    </row>
    <row r="82" spans="1:7" ht="18.75" hidden="1" x14ac:dyDescent="0.25">
      <c r="A82" s="35" t="s">
        <v>66</v>
      </c>
      <c r="B82" s="90"/>
      <c r="C82" s="90"/>
      <c r="D82" s="36" t="s">
        <v>67</v>
      </c>
      <c r="E82" s="57"/>
      <c r="F82" s="26"/>
      <c r="G82" s="23">
        <f t="shared" si="5"/>
        <v>0</v>
      </c>
    </row>
    <row r="83" spans="1:7" ht="18.75" hidden="1" x14ac:dyDescent="0.25">
      <c r="A83" s="37"/>
      <c r="B83" s="91"/>
      <c r="C83" s="91"/>
      <c r="D83" s="38" t="s">
        <v>68</v>
      </c>
      <c r="E83" s="57"/>
      <c r="F83" s="26"/>
      <c r="G83" s="23">
        <f t="shared" si="5"/>
        <v>0</v>
      </c>
    </row>
    <row r="84" spans="1:7" ht="18.75" hidden="1" x14ac:dyDescent="0.25">
      <c r="A84" s="37"/>
      <c r="B84" s="91"/>
      <c r="C84" s="91"/>
      <c r="D84" s="38" t="s">
        <v>69</v>
      </c>
      <c r="E84" s="57"/>
      <c r="F84" s="26"/>
      <c r="G84" s="23">
        <f t="shared" si="5"/>
        <v>0</v>
      </c>
    </row>
    <row r="85" spans="1:7" ht="18.75" hidden="1" x14ac:dyDescent="0.25">
      <c r="A85" s="37"/>
      <c r="B85" s="91"/>
      <c r="C85" s="91"/>
      <c r="D85" s="38" t="s">
        <v>70</v>
      </c>
      <c r="E85" s="57"/>
      <c r="F85" s="26"/>
      <c r="G85" s="23">
        <f t="shared" si="5"/>
        <v>0</v>
      </c>
    </row>
    <row r="86" spans="1:7" ht="18.75" hidden="1" x14ac:dyDescent="0.25">
      <c r="A86" s="35" t="s">
        <v>71</v>
      </c>
      <c r="B86" s="90"/>
      <c r="C86" s="90"/>
      <c r="D86" s="36" t="s">
        <v>72</v>
      </c>
      <c r="E86" s="57"/>
      <c r="F86" s="26"/>
      <c r="G86" s="23">
        <f t="shared" si="5"/>
        <v>0</v>
      </c>
    </row>
    <row r="87" spans="1:7" ht="22.5" hidden="1" customHeight="1" x14ac:dyDescent="0.25">
      <c r="A87" s="35" t="s">
        <v>73</v>
      </c>
      <c r="B87" s="90"/>
      <c r="C87" s="90"/>
      <c r="D87" s="36" t="s">
        <v>74</v>
      </c>
      <c r="E87" s="57"/>
      <c r="F87" s="26"/>
      <c r="G87" s="23">
        <f t="shared" si="5"/>
        <v>0</v>
      </c>
    </row>
    <row r="88" spans="1:7" ht="18.75" customHeight="1" x14ac:dyDescent="0.25">
      <c r="A88" s="33">
        <v>3</v>
      </c>
      <c r="B88" s="105" t="s">
        <v>75</v>
      </c>
      <c r="C88" s="106"/>
      <c r="D88" s="107"/>
      <c r="E88" s="57"/>
      <c r="F88" s="26"/>
      <c r="G88" s="23">
        <f t="shared" si="5"/>
        <v>0</v>
      </c>
    </row>
    <row r="89" spans="1:7" ht="18.75" customHeight="1" x14ac:dyDescent="0.3">
      <c r="A89" s="21" t="s">
        <v>16</v>
      </c>
      <c r="B89" s="73"/>
      <c r="C89" s="73"/>
      <c r="D89" s="22" t="s">
        <v>31</v>
      </c>
      <c r="E89" s="56">
        <f>SUM(E90:E143)/2</f>
        <v>9090.4209730000002</v>
      </c>
      <c r="F89" s="56">
        <f>E89</f>
        <v>9090.4209730000002</v>
      </c>
      <c r="G89" s="23">
        <f t="shared" si="5"/>
        <v>0</v>
      </c>
    </row>
    <row r="90" spans="1:7" ht="18.75" customHeight="1" x14ac:dyDescent="0.25">
      <c r="A90" s="9"/>
      <c r="B90" s="92" t="s">
        <v>99</v>
      </c>
      <c r="C90" s="93"/>
      <c r="D90" s="59" t="s">
        <v>148</v>
      </c>
      <c r="E90" s="65">
        <v>2878.7858209999999</v>
      </c>
      <c r="F90" s="65">
        <f t="shared" ref="F90:F152" si="6">E90</f>
        <v>2878.7858209999999</v>
      </c>
      <c r="G90" s="23">
        <f t="shared" si="5"/>
        <v>0</v>
      </c>
    </row>
    <row r="91" spans="1:7" ht="18.75" customHeight="1" x14ac:dyDescent="0.25">
      <c r="A91" s="9"/>
      <c r="B91" s="94"/>
      <c r="C91" s="95" t="s">
        <v>100</v>
      </c>
      <c r="D91" s="60" t="s">
        <v>149</v>
      </c>
      <c r="E91" s="66">
        <v>2878.7858209999999</v>
      </c>
      <c r="F91" s="66">
        <f t="shared" si="6"/>
        <v>2878.7858209999999</v>
      </c>
      <c r="G91" s="23">
        <f t="shared" si="5"/>
        <v>0</v>
      </c>
    </row>
    <row r="92" spans="1:7" s="25" customFormat="1" ht="18.75" customHeight="1" x14ac:dyDescent="0.3">
      <c r="A92" s="39"/>
      <c r="B92" s="92" t="s">
        <v>101</v>
      </c>
      <c r="C92" s="93"/>
      <c r="D92" s="59" t="s">
        <v>150</v>
      </c>
      <c r="E92" s="65">
        <v>1507.896279</v>
      </c>
      <c r="F92" s="65">
        <f t="shared" si="6"/>
        <v>1507.896279</v>
      </c>
      <c r="G92" s="23">
        <f t="shared" si="5"/>
        <v>0</v>
      </c>
    </row>
    <row r="93" spans="1:7" ht="18.75" customHeight="1" x14ac:dyDescent="0.3">
      <c r="A93" s="39"/>
      <c r="B93" s="94"/>
      <c r="C93" s="95" t="s">
        <v>102</v>
      </c>
      <c r="D93" s="60" t="s">
        <v>151</v>
      </c>
      <c r="E93" s="66">
        <v>48.052500000000002</v>
      </c>
      <c r="F93" s="66">
        <f t="shared" si="6"/>
        <v>48.052500000000002</v>
      </c>
      <c r="G93" s="23">
        <f t="shared" si="5"/>
        <v>0</v>
      </c>
    </row>
    <row r="94" spans="1:7" ht="18.75" customHeight="1" x14ac:dyDescent="0.3">
      <c r="A94" s="39"/>
      <c r="B94" s="94"/>
      <c r="C94" s="95" t="s">
        <v>103</v>
      </c>
      <c r="D94" s="60" t="s">
        <v>152</v>
      </c>
      <c r="E94" s="66">
        <v>134.735131</v>
      </c>
      <c r="F94" s="66">
        <f t="shared" si="6"/>
        <v>134.735131</v>
      </c>
      <c r="G94" s="23">
        <f t="shared" si="5"/>
        <v>0</v>
      </c>
    </row>
    <row r="95" spans="1:7" ht="18.75" customHeight="1" x14ac:dyDescent="0.3">
      <c r="A95" s="39"/>
      <c r="B95" s="94"/>
      <c r="C95" s="95" t="s">
        <v>104</v>
      </c>
      <c r="D95" s="60" t="s">
        <v>153</v>
      </c>
      <c r="E95" s="66">
        <v>858.11540600000001</v>
      </c>
      <c r="F95" s="66">
        <f t="shared" si="6"/>
        <v>858.11540600000001</v>
      </c>
      <c r="G95" s="23">
        <f t="shared" si="5"/>
        <v>0</v>
      </c>
    </row>
    <row r="96" spans="1:7" ht="18.75" customHeight="1" x14ac:dyDescent="0.3">
      <c r="A96" s="39"/>
      <c r="B96" s="94"/>
      <c r="C96" s="95" t="s">
        <v>105</v>
      </c>
      <c r="D96" s="60" t="s">
        <v>154</v>
      </c>
      <c r="E96" s="66">
        <v>7.8970000000000002</v>
      </c>
      <c r="F96" s="66">
        <f t="shared" si="6"/>
        <v>7.8970000000000002</v>
      </c>
      <c r="G96" s="23">
        <f t="shared" si="5"/>
        <v>0</v>
      </c>
    </row>
    <row r="97" spans="1:7" ht="18.75" customHeight="1" x14ac:dyDescent="0.3">
      <c r="A97" s="39"/>
      <c r="B97" s="94"/>
      <c r="C97" s="95" t="s">
        <v>106</v>
      </c>
      <c r="D97" s="60" t="s">
        <v>155</v>
      </c>
      <c r="E97" s="66">
        <v>438.56404199999997</v>
      </c>
      <c r="F97" s="66">
        <f t="shared" si="6"/>
        <v>438.56404199999997</v>
      </c>
      <c r="G97" s="23">
        <f t="shared" si="5"/>
        <v>0</v>
      </c>
    </row>
    <row r="98" spans="1:7" s="25" customFormat="1" ht="18.75" customHeight="1" x14ac:dyDescent="0.3">
      <c r="A98" s="39"/>
      <c r="B98" s="94"/>
      <c r="C98" s="95" t="s">
        <v>107</v>
      </c>
      <c r="D98" s="60" t="s">
        <v>156</v>
      </c>
      <c r="E98" s="66">
        <v>20.5322</v>
      </c>
      <c r="F98" s="66">
        <f t="shared" si="6"/>
        <v>20.5322</v>
      </c>
      <c r="G98" s="23">
        <f t="shared" si="5"/>
        <v>0</v>
      </c>
    </row>
    <row r="99" spans="1:7" ht="18.75" customHeight="1" x14ac:dyDescent="0.3">
      <c r="A99" s="39"/>
      <c r="B99" s="96">
        <v>6250</v>
      </c>
      <c r="C99" s="92"/>
      <c r="D99" s="59" t="s">
        <v>33</v>
      </c>
      <c r="E99" s="65">
        <v>0</v>
      </c>
      <c r="F99" s="65">
        <f t="shared" si="6"/>
        <v>0</v>
      </c>
      <c r="G99" s="23">
        <f t="shared" si="5"/>
        <v>0</v>
      </c>
    </row>
    <row r="100" spans="1:7" ht="18.75" customHeight="1" x14ac:dyDescent="0.3">
      <c r="A100" s="39"/>
      <c r="B100" s="94"/>
      <c r="C100" s="97">
        <v>6299</v>
      </c>
      <c r="D100" s="60" t="s">
        <v>43</v>
      </c>
      <c r="E100" s="66">
        <v>0</v>
      </c>
      <c r="F100" s="66">
        <f t="shared" si="6"/>
        <v>0</v>
      </c>
      <c r="G100" s="23">
        <f t="shared" si="5"/>
        <v>0</v>
      </c>
    </row>
    <row r="101" spans="1:7" s="25" customFormat="1" ht="18.75" customHeight="1" x14ac:dyDescent="0.3">
      <c r="A101" s="39"/>
      <c r="B101" s="92" t="s">
        <v>108</v>
      </c>
      <c r="C101" s="93"/>
      <c r="D101" s="59" t="s">
        <v>76</v>
      </c>
      <c r="E101" s="65">
        <v>791.93987800000002</v>
      </c>
      <c r="F101" s="65">
        <f t="shared" si="6"/>
        <v>791.93987800000002</v>
      </c>
      <c r="G101" s="23">
        <f t="shared" si="5"/>
        <v>0</v>
      </c>
    </row>
    <row r="102" spans="1:7" s="25" customFormat="1" ht="18.75" customHeight="1" x14ac:dyDescent="0.3">
      <c r="A102" s="39"/>
      <c r="B102" s="94"/>
      <c r="C102" s="95" t="s">
        <v>109</v>
      </c>
      <c r="D102" s="60" t="s">
        <v>157</v>
      </c>
      <c r="E102" s="66">
        <v>589.74246300000004</v>
      </c>
      <c r="F102" s="66">
        <f t="shared" si="6"/>
        <v>589.74246300000004</v>
      </c>
      <c r="G102" s="23">
        <f t="shared" si="5"/>
        <v>0</v>
      </c>
    </row>
    <row r="103" spans="1:7" s="25" customFormat="1" ht="18.75" customHeight="1" x14ac:dyDescent="0.3">
      <c r="A103" s="39"/>
      <c r="B103" s="94"/>
      <c r="C103" s="95" t="s">
        <v>110</v>
      </c>
      <c r="D103" s="60" t="s">
        <v>158</v>
      </c>
      <c r="E103" s="66">
        <v>101.098708</v>
      </c>
      <c r="F103" s="66">
        <f t="shared" si="6"/>
        <v>101.098708</v>
      </c>
      <c r="G103" s="23">
        <f t="shared" si="5"/>
        <v>0</v>
      </c>
    </row>
    <row r="104" spans="1:7" s="25" customFormat="1" ht="18.75" customHeight="1" x14ac:dyDescent="0.3">
      <c r="A104" s="39"/>
      <c r="B104" s="94"/>
      <c r="C104" s="95" t="s">
        <v>111</v>
      </c>
      <c r="D104" s="60" t="s">
        <v>159</v>
      </c>
      <c r="E104" s="66">
        <v>67.399135000000001</v>
      </c>
      <c r="F104" s="66">
        <f t="shared" si="6"/>
        <v>67.399135000000001</v>
      </c>
      <c r="G104" s="23">
        <f t="shared" si="5"/>
        <v>0</v>
      </c>
    </row>
    <row r="105" spans="1:7" s="25" customFormat="1" ht="18.75" customHeight="1" x14ac:dyDescent="0.3">
      <c r="A105" s="39"/>
      <c r="B105" s="94"/>
      <c r="C105" s="95" t="s">
        <v>112</v>
      </c>
      <c r="D105" s="60" t="s">
        <v>160</v>
      </c>
      <c r="E105" s="66">
        <v>33.699572000000003</v>
      </c>
      <c r="F105" s="66">
        <f t="shared" si="6"/>
        <v>33.699572000000003</v>
      </c>
      <c r="G105" s="23">
        <f t="shared" si="5"/>
        <v>0</v>
      </c>
    </row>
    <row r="106" spans="1:7" s="25" customFormat="1" ht="18.75" customHeight="1" x14ac:dyDescent="0.25">
      <c r="A106" s="9"/>
      <c r="B106" s="92" t="s">
        <v>113</v>
      </c>
      <c r="C106" s="93"/>
      <c r="D106" s="59" t="s">
        <v>34</v>
      </c>
      <c r="E106" s="65">
        <v>2856.2894160000001</v>
      </c>
      <c r="F106" s="65">
        <f t="shared" si="6"/>
        <v>2856.2894160000001</v>
      </c>
      <c r="G106" s="23">
        <f t="shared" si="5"/>
        <v>0</v>
      </c>
    </row>
    <row r="107" spans="1:7" s="25" customFormat="1" ht="18.75" customHeight="1" x14ac:dyDescent="0.3">
      <c r="A107" s="39"/>
      <c r="B107" s="94"/>
      <c r="C107" s="95" t="s">
        <v>114</v>
      </c>
      <c r="D107" s="60" t="s">
        <v>161</v>
      </c>
      <c r="E107" s="66">
        <v>0</v>
      </c>
      <c r="F107" s="66">
        <f t="shared" si="6"/>
        <v>0</v>
      </c>
      <c r="G107" s="23">
        <f t="shared" si="5"/>
        <v>0</v>
      </c>
    </row>
    <row r="108" spans="1:7" s="25" customFormat="1" ht="18.75" customHeight="1" x14ac:dyDescent="0.3">
      <c r="A108" s="39"/>
      <c r="B108" s="94"/>
      <c r="C108" s="97">
        <v>6449</v>
      </c>
      <c r="D108" s="60" t="s">
        <v>43</v>
      </c>
      <c r="E108" s="66">
        <v>2856.2894160000001</v>
      </c>
      <c r="F108" s="66">
        <f t="shared" si="6"/>
        <v>2856.2894160000001</v>
      </c>
      <c r="G108" s="23">
        <f t="shared" si="5"/>
        <v>0</v>
      </c>
    </row>
    <row r="109" spans="1:7" s="25" customFormat="1" ht="18.75" customHeight="1" x14ac:dyDescent="0.3">
      <c r="A109" s="39"/>
      <c r="B109" s="92" t="s">
        <v>115</v>
      </c>
      <c r="C109" s="93"/>
      <c r="D109" s="59" t="s">
        <v>35</v>
      </c>
      <c r="E109" s="65">
        <v>119.459058</v>
      </c>
      <c r="F109" s="65">
        <f t="shared" si="6"/>
        <v>119.459058</v>
      </c>
      <c r="G109" s="23">
        <f t="shared" si="5"/>
        <v>0</v>
      </c>
    </row>
    <row r="110" spans="1:7" s="25" customFormat="1" ht="18.75" customHeight="1" x14ac:dyDescent="0.3">
      <c r="A110" s="39"/>
      <c r="B110" s="94"/>
      <c r="C110" s="95" t="s">
        <v>116</v>
      </c>
      <c r="D110" s="60" t="s">
        <v>162</v>
      </c>
      <c r="E110" s="66">
        <v>79.781921999999994</v>
      </c>
      <c r="F110" s="66">
        <f t="shared" si="6"/>
        <v>79.781921999999994</v>
      </c>
      <c r="G110" s="23">
        <f t="shared" si="5"/>
        <v>0</v>
      </c>
    </row>
    <row r="111" spans="1:7" s="25" customFormat="1" ht="18.75" customHeight="1" x14ac:dyDescent="0.3">
      <c r="A111" s="39"/>
      <c r="B111" s="94"/>
      <c r="C111" s="98" t="s">
        <v>117</v>
      </c>
      <c r="D111" s="60" t="s">
        <v>163</v>
      </c>
      <c r="E111" s="66">
        <v>26.693135999999999</v>
      </c>
      <c r="F111" s="66">
        <f t="shared" si="6"/>
        <v>26.693135999999999</v>
      </c>
      <c r="G111" s="23">
        <f t="shared" si="5"/>
        <v>0</v>
      </c>
    </row>
    <row r="112" spans="1:7" s="40" customFormat="1" ht="18.75" customHeight="1" x14ac:dyDescent="0.3">
      <c r="A112" s="39"/>
      <c r="B112" s="94"/>
      <c r="C112" s="98" t="s">
        <v>118</v>
      </c>
      <c r="D112" s="60" t="s">
        <v>164</v>
      </c>
      <c r="E112" s="66">
        <v>12.984</v>
      </c>
      <c r="F112" s="66">
        <f t="shared" si="6"/>
        <v>12.984</v>
      </c>
      <c r="G112" s="23">
        <f t="shared" si="5"/>
        <v>0</v>
      </c>
    </row>
    <row r="113" spans="1:7" s="41" customFormat="1" ht="18.75" customHeight="1" x14ac:dyDescent="0.3">
      <c r="A113" s="39"/>
      <c r="B113" s="92" t="s">
        <v>119</v>
      </c>
      <c r="C113" s="93"/>
      <c r="D113" s="59" t="s">
        <v>36</v>
      </c>
      <c r="E113" s="65">
        <v>12.53</v>
      </c>
      <c r="F113" s="65">
        <f t="shared" si="6"/>
        <v>12.53</v>
      </c>
      <c r="G113" s="23">
        <f t="shared" si="5"/>
        <v>0</v>
      </c>
    </row>
    <row r="114" spans="1:7" s="40" customFormat="1" ht="18.75" customHeight="1" x14ac:dyDescent="0.3">
      <c r="A114" s="39"/>
      <c r="B114" s="94"/>
      <c r="C114" s="95" t="s">
        <v>120</v>
      </c>
      <c r="D114" s="60" t="s">
        <v>165</v>
      </c>
      <c r="E114" s="66">
        <v>2.85</v>
      </c>
      <c r="F114" s="66">
        <f t="shared" si="6"/>
        <v>2.85</v>
      </c>
      <c r="G114" s="23">
        <f t="shared" si="5"/>
        <v>0</v>
      </c>
    </row>
    <row r="115" spans="1:7" s="41" customFormat="1" ht="18.75" customHeight="1" x14ac:dyDescent="0.3">
      <c r="A115" s="39"/>
      <c r="B115" s="94"/>
      <c r="C115" s="95" t="s">
        <v>121</v>
      </c>
      <c r="D115" s="60" t="s">
        <v>166</v>
      </c>
      <c r="E115" s="66">
        <v>9.68</v>
      </c>
      <c r="F115" s="66">
        <f t="shared" si="6"/>
        <v>9.68</v>
      </c>
      <c r="G115" s="23">
        <f t="shared" si="5"/>
        <v>0</v>
      </c>
    </row>
    <row r="116" spans="1:7" s="40" customFormat="1" ht="18.75" customHeight="1" x14ac:dyDescent="0.3">
      <c r="A116" s="39"/>
      <c r="B116" s="92" t="s">
        <v>122</v>
      </c>
      <c r="C116" s="93"/>
      <c r="D116" s="59" t="s">
        <v>167</v>
      </c>
      <c r="E116" s="65">
        <v>32.178814000000003</v>
      </c>
      <c r="F116" s="65">
        <f t="shared" si="6"/>
        <v>32.178814000000003</v>
      </c>
      <c r="G116" s="23">
        <f t="shared" si="5"/>
        <v>0</v>
      </c>
    </row>
    <row r="117" spans="1:7" s="40" customFormat="1" ht="32.25" customHeight="1" x14ac:dyDescent="0.3">
      <c r="A117" s="39"/>
      <c r="B117" s="94"/>
      <c r="C117" s="95" t="s">
        <v>123</v>
      </c>
      <c r="D117" s="60" t="s">
        <v>168</v>
      </c>
      <c r="E117" s="66">
        <v>1.015557</v>
      </c>
      <c r="F117" s="66">
        <f t="shared" si="6"/>
        <v>1.015557</v>
      </c>
      <c r="G117" s="23">
        <f t="shared" si="5"/>
        <v>0</v>
      </c>
    </row>
    <row r="118" spans="1:7" s="40" customFormat="1" ht="18.75" customHeight="1" x14ac:dyDescent="0.3">
      <c r="A118" s="39"/>
      <c r="B118" s="94"/>
      <c r="C118" s="98" t="s">
        <v>124</v>
      </c>
      <c r="D118" s="60" t="s">
        <v>169</v>
      </c>
      <c r="E118" s="66">
        <v>1.890557</v>
      </c>
      <c r="F118" s="66">
        <f t="shared" si="6"/>
        <v>1.890557</v>
      </c>
      <c r="G118" s="23">
        <f t="shared" si="5"/>
        <v>0</v>
      </c>
    </row>
    <row r="119" spans="1:7" s="41" customFormat="1" ht="31.5" customHeight="1" x14ac:dyDescent="0.3">
      <c r="A119" s="39"/>
      <c r="B119" s="94"/>
      <c r="C119" s="95" t="s">
        <v>125</v>
      </c>
      <c r="D119" s="60" t="s">
        <v>170</v>
      </c>
      <c r="E119" s="66">
        <v>22.9727</v>
      </c>
      <c r="F119" s="66">
        <f t="shared" si="6"/>
        <v>22.9727</v>
      </c>
      <c r="G119" s="23">
        <f t="shared" si="5"/>
        <v>0</v>
      </c>
    </row>
    <row r="120" spans="1:7" s="40" customFormat="1" ht="18.75" customHeight="1" x14ac:dyDescent="0.3">
      <c r="A120" s="39"/>
      <c r="B120" s="94"/>
      <c r="C120" s="95" t="s">
        <v>126</v>
      </c>
      <c r="D120" s="60" t="s">
        <v>171</v>
      </c>
      <c r="E120" s="66">
        <v>6.3</v>
      </c>
      <c r="F120" s="66">
        <f t="shared" si="6"/>
        <v>6.3</v>
      </c>
      <c r="G120" s="23">
        <f t="shared" si="5"/>
        <v>0</v>
      </c>
    </row>
    <row r="121" spans="1:7" s="40" customFormat="1" ht="18.75" customHeight="1" x14ac:dyDescent="0.3">
      <c r="A121" s="39"/>
      <c r="B121" s="92" t="s">
        <v>127</v>
      </c>
      <c r="C121" s="93"/>
      <c r="D121" s="59" t="s">
        <v>38</v>
      </c>
      <c r="E121" s="65">
        <v>22.09</v>
      </c>
      <c r="F121" s="65">
        <f t="shared" si="6"/>
        <v>22.09</v>
      </c>
      <c r="G121" s="23">
        <f t="shared" si="5"/>
        <v>0</v>
      </c>
    </row>
    <row r="122" spans="1:7" s="41" customFormat="1" ht="18.75" customHeight="1" x14ac:dyDescent="0.3">
      <c r="A122" s="39"/>
      <c r="B122" s="94"/>
      <c r="C122" s="95" t="s">
        <v>128</v>
      </c>
      <c r="D122" s="60" t="s">
        <v>172</v>
      </c>
      <c r="E122" s="66">
        <v>22.09</v>
      </c>
      <c r="F122" s="66">
        <f t="shared" si="6"/>
        <v>22.09</v>
      </c>
      <c r="G122" s="23">
        <f t="shared" si="5"/>
        <v>0</v>
      </c>
    </row>
    <row r="123" spans="1:7" s="40" customFormat="1" ht="18.75" customHeight="1" x14ac:dyDescent="0.3">
      <c r="A123" s="39"/>
      <c r="B123" s="92" t="s">
        <v>129</v>
      </c>
      <c r="C123" s="93"/>
      <c r="D123" s="59" t="s">
        <v>39</v>
      </c>
      <c r="E123" s="65">
        <v>434.87180000000001</v>
      </c>
      <c r="F123" s="65">
        <f t="shared" si="6"/>
        <v>434.87180000000001</v>
      </c>
      <c r="G123" s="23">
        <f t="shared" si="5"/>
        <v>0</v>
      </c>
    </row>
    <row r="124" spans="1:7" s="40" customFormat="1" ht="18.75" customHeight="1" x14ac:dyDescent="0.3">
      <c r="A124" s="39"/>
      <c r="B124" s="95"/>
      <c r="C124" s="98" t="s">
        <v>130</v>
      </c>
      <c r="D124" s="60" t="s">
        <v>173</v>
      </c>
      <c r="E124" s="66">
        <v>3.41</v>
      </c>
      <c r="F124" s="66">
        <f t="shared" si="6"/>
        <v>3.41</v>
      </c>
      <c r="G124" s="23">
        <f t="shared" si="5"/>
        <v>0</v>
      </c>
    </row>
    <row r="125" spans="1:7" s="40" customFormat="1" ht="18.75" customHeight="1" x14ac:dyDescent="0.3">
      <c r="A125" s="39"/>
      <c r="B125" s="94"/>
      <c r="C125" s="98" t="s">
        <v>131</v>
      </c>
      <c r="D125" s="60" t="s">
        <v>173</v>
      </c>
      <c r="E125" s="66">
        <v>431.46179999999998</v>
      </c>
      <c r="F125" s="66">
        <f t="shared" si="6"/>
        <v>431.46179999999998</v>
      </c>
      <c r="G125" s="23">
        <f t="shared" si="5"/>
        <v>0</v>
      </c>
    </row>
    <row r="126" spans="1:7" ht="33" customHeight="1" x14ac:dyDescent="0.3">
      <c r="A126" s="39"/>
      <c r="B126" s="92" t="s">
        <v>132</v>
      </c>
      <c r="C126" s="93"/>
      <c r="D126" s="59" t="s">
        <v>174</v>
      </c>
      <c r="E126" s="65">
        <v>80.92</v>
      </c>
      <c r="F126" s="65">
        <f t="shared" si="6"/>
        <v>80.92</v>
      </c>
      <c r="G126" s="23">
        <f t="shared" si="5"/>
        <v>0</v>
      </c>
    </row>
    <row r="127" spans="1:7" ht="18.75" customHeight="1" x14ac:dyDescent="0.3">
      <c r="A127" s="39"/>
      <c r="B127" s="94"/>
      <c r="C127" s="95" t="s">
        <v>133</v>
      </c>
      <c r="D127" s="60" t="s">
        <v>77</v>
      </c>
      <c r="E127" s="66">
        <v>26.928000000000001</v>
      </c>
      <c r="F127" s="66">
        <f t="shared" si="6"/>
        <v>26.928000000000001</v>
      </c>
      <c r="G127" s="23">
        <f t="shared" si="5"/>
        <v>0</v>
      </c>
    </row>
    <row r="128" spans="1:7" ht="18.75" customHeight="1" x14ac:dyDescent="0.3">
      <c r="A128" s="39"/>
      <c r="B128" s="94"/>
      <c r="C128" s="95" t="s">
        <v>134</v>
      </c>
      <c r="D128" s="60" t="s">
        <v>78</v>
      </c>
      <c r="E128" s="66">
        <v>14.728999999999999</v>
      </c>
      <c r="F128" s="66">
        <f t="shared" si="6"/>
        <v>14.728999999999999</v>
      </c>
      <c r="G128" s="23">
        <f t="shared" si="5"/>
        <v>0</v>
      </c>
    </row>
    <row r="129" spans="1:7" ht="18.75" customHeight="1" x14ac:dyDescent="0.3">
      <c r="A129" s="39"/>
      <c r="B129" s="94"/>
      <c r="C129" s="95" t="s">
        <v>135</v>
      </c>
      <c r="D129" s="60" t="s">
        <v>79</v>
      </c>
      <c r="E129" s="66">
        <v>11.154</v>
      </c>
      <c r="F129" s="66">
        <f t="shared" si="6"/>
        <v>11.154</v>
      </c>
      <c r="G129" s="23">
        <f t="shared" si="5"/>
        <v>0</v>
      </c>
    </row>
    <row r="130" spans="1:7" ht="18.75" customHeight="1" x14ac:dyDescent="0.3">
      <c r="A130" s="39"/>
      <c r="B130" s="94"/>
      <c r="C130" s="95" t="s">
        <v>136</v>
      </c>
      <c r="D130" s="60" t="s">
        <v>175</v>
      </c>
      <c r="E130" s="66">
        <v>3.85</v>
      </c>
      <c r="F130" s="66">
        <f t="shared" si="6"/>
        <v>3.85</v>
      </c>
      <c r="G130" s="23">
        <f t="shared" si="5"/>
        <v>0</v>
      </c>
    </row>
    <row r="131" spans="1:7" ht="18.75" customHeight="1" x14ac:dyDescent="0.3">
      <c r="A131" s="39"/>
      <c r="B131" s="94"/>
      <c r="C131" s="95" t="s">
        <v>137</v>
      </c>
      <c r="D131" s="60" t="s">
        <v>176</v>
      </c>
      <c r="E131" s="66">
        <v>24.259</v>
      </c>
      <c r="F131" s="66">
        <f t="shared" si="6"/>
        <v>24.259</v>
      </c>
      <c r="G131" s="23">
        <f t="shared" si="5"/>
        <v>0</v>
      </c>
    </row>
    <row r="132" spans="1:7" s="25" customFormat="1" ht="18.75" customHeight="1" x14ac:dyDescent="0.3">
      <c r="A132" s="39"/>
      <c r="B132" s="96">
        <v>6950</v>
      </c>
      <c r="C132" s="95"/>
      <c r="D132" s="59" t="s">
        <v>80</v>
      </c>
      <c r="E132" s="65">
        <v>12.88</v>
      </c>
      <c r="F132" s="65">
        <f t="shared" si="6"/>
        <v>12.88</v>
      </c>
      <c r="G132" s="23">
        <f t="shared" si="5"/>
        <v>0</v>
      </c>
    </row>
    <row r="133" spans="1:7" s="25" customFormat="1" ht="18.75" customHeight="1" x14ac:dyDescent="0.3">
      <c r="A133" s="39"/>
      <c r="B133" s="94"/>
      <c r="C133" s="98" t="s">
        <v>138</v>
      </c>
      <c r="D133" s="60" t="s">
        <v>78</v>
      </c>
      <c r="E133" s="66">
        <v>12.88</v>
      </c>
      <c r="F133" s="66">
        <f t="shared" si="6"/>
        <v>12.88</v>
      </c>
      <c r="G133" s="23">
        <f t="shared" si="5"/>
        <v>0</v>
      </c>
    </row>
    <row r="134" spans="1:7" s="25" customFormat="1" ht="18.75" customHeight="1" x14ac:dyDescent="0.3">
      <c r="A134" s="39"/>
      <c r="B134" s="92" t="s">
        <v>139</v>
      </c>
      <c r="C134" s="93"/>
      <c r="D134" s="59" t="s">
        <v>41</v>
      </c>
      <c r="E134" s="65">
        <v>90.7881</v>
      </c>
      <c r="F134" s="65">
        <f t="shared" si="6"/>
        <v>90.7881</v>
      </c>
      <c r="G134" s="23">
        <f t="shared" si="5"/>
        <v>0</v>
      </c>
    </row>
    <row r="135" spans="1:7" s="25" customFormat="1" ht="18.75" customHeight="1" x14ac:dyDescent="0.3">
      <c r="A135" s="39"/>
      <c r="B135" s="94"/>
      <c r="C135" s="95" t="s">
        <v>140</v>
      </c>
      <c r="D135" s="60" t="s">
        <v>177</v>
      </c>
      <c r="E135" s="66">
        <v>0</v>
      </c>
      <c r="F135" s="66">
        <f t="shared" si="6"/>
        <v>0</v>
      </c>
      <c r="G135" s="23">
        <f t="shared" si="5"/>
        <v>0</v>
      </c>
    </row>
    <row r="136" spans="1:7" s="25" customFormat="1" ht="18.75" customHeight="1" x14ac:dyDescent="0.3">
      <c r="A136" s="39"/>
      <c r="B136" s="94"/>
      <c r="C136" s="95" t="s">
        <v>141</v>
      </c>
      <c r="D136" s="60" t="s">
        <v>178</v>
      </c>
      <c r="E136" s="66">
        <v>4.7</v>
      </c>
      <c r="F136" s="66">
        <f t="shared" si="6"/>
        <v>4.7</v>
      </c>
      <c r="G136" s="23">
        <f t="shared" si="5"/>
        <v>0</v>
      </c>
    </row>
    <row r="137" spans="1:7" s="25" customFormat="1" ht="18.75" customHeight="1" x14ac:dyDescent="0.3">
      <c r="A137" s="39"/>
      <c r="B137" s="94"/>
      <c r="C137" s="95" t="s">
        <v>142</v>
      </c>
      <c r="D137" s="60" t="s">
        <v>179</v>
      </c>
      <c r="E137" s="66">
        <v>3.03</v>
      </c>
      <c r="F137" s="66">
        <f t="shared" si="6"/>
        <v>3.03</v>
      </c>
      <c r="G137" s="23">
        <f t="shared" si="5"/>
        <v>0</v>
      </c>
    </row>
    <row r="138" spans="1:7" ht="18.75" customHeight="1" x14ac:dyDescent="0.3">
      <c r="A138" s="39"/>
      <c r="B138" s="94"/>
      <c r="C138" s="95" t="s">
        <v>143</v>
      </c>
      <c r="D138" s="60" t="s">
        <v>43</v>
      </c>
      <c r="E138" s="66">
        <v>83.058099999999996</v>
      </c>
      <c r="F138" s="66">
        <f t="shared" si="6"/>
        <v>83.058099999999996</v>
      </c>
      <c r="G138" s="23">
        <f t="shared" si="5"/>
        <v>0</v>
      </c>
    </row>
    <row r="139" spans="1:7" ht="35.25" customHeight="1" x14ac:dyDescent="0.3">
      <c r="A139" s="39"/>
      <c r="B139" s="92" t="s">
        <v>144</v>
      </c>
      <c r="C139" s="93"/>
      <c r="D139" s="59" t="s">
        <v>180</v>
      </c>
      <c r="E139" s="65">
        <v>249.79180700000001</v>
      </c>
      <c r="F139" s="65">
        <f t="shared" si="6"/>
        <v>249.79180700000001</v>
      </c>
      <c r="G139" s="23">
        <f t="shared" si="5"/>
        <v>0</v>
      </c>
    </row>
    <row r="140" spans="1:7" ht="18.75" customHeight="1" x14ac:dyDescent="0.3">
      <c r="A140" s="39"/>
      <c r="B140" s="94"/>
      <c r="C140" s="95">
        <v>7951</v>
      </c>
      <c r="D140" s="60" t="s">
        <v>181</v>
      </c>
      <c r="E140" s="66">
        <v>12.468771</v>
      </c>
      <c r="F140" s="66">
        <f t="shared" si="6"/>
        <v>12.468771</v>
      </c>
      <c r="G140" s="23">
        <f t="shared" si="5"/>
        <v>0</v>
      </c>
    </row>
    <row r="141" spans="1:7" s="25" customFormat="1" ht="18.75" customHeight="1" x14ac:dyDescent="0.3">
      <c r="A141" s="39"/>
      <c r="B141" s="94"/>
      <c r="C141" s="95" t="s">
        <v>145</v>
      </c>
      <c r="D141" s="60" t="s">
        <v>81</v>
      </c>
      <c r="E141" s="66">
        <v>164.5</v>
      </c>
      <c r="F141" s="66">
        <f t="shared" si="6"/>
        <v>164.5</v>
      </c>
      <c r="G141" s="23">
        <f t="shared" ref="G141:G152" si="7">E141-F141</f>
        <v>0</v>
      </c>
    </row>
    <row r="142" spans="1:7" s="25" customFormat="1" ht="18.75" customHeight="1" x14ac:dyDescent="0.3">
      <c r="A142" s="39"/>
      <c r="B142" s="94"/>
      <c r="C142" s="98" t="s">
        <v>146</v>
      </c>
      <c r="D142" s="60" t="s">
        <v>182</v>
      </c>
      <c r="E142" s="66">
        <v>47.823036000000002</v>
      </c>
      <c r="F142" s="66">
        <f t="shared" si="6"/>
        <v>47.823036000000002</v>
      </c>
      <c r="G142" s="23">
        <f t="shared" si="7"/>
        <v>0</v>
      </c>
    </row>
    <row r="143" spans="1:7" s="25" customFormat="1" ht="18.75" customHeight="1" x14ac:dyDescent="0.3">
      <c r="A143" s="39"/>
      <c r="B143" s="94"/>
      <c r="C143" s="98" t="s">
        <v>147</v>
      </c>
      <c r="D143" s="60" t="s">
        <v>183</v>
      </c>
      <c r="E143" s="66">
        <v>25</v>
      </c>
      <c r="F143" s="66">
        <f t="shared" si="6"/>
        <v>25</v>
      </c>
      <c r="G143" s="23">
        <f t="shared" si="7"/>
        <v>0</v>
      </c>
    </row>
    <row r="144" spans="1:7" ht="42.75" customHeight="1" x14ac:dyDescent="0.3">
      <c r="A144" s="21" t="s">
        <v>25</v>
      </c>
      <c r="B144" s="73"/>
      <c r="C144" s="73"/>
      <c r="D144" s="22" t="s">
        <v>189</v>
      </c>
      <c r="E144" s="56">
        <f>SUM(E145:E152)/2</f>
        <v>511.05080899999996</v>
      </c>
      <c r="F144" s="56">
        <f t="shared" si="6"/>
        <v>511.05080899999996</v>
      </c>
      <c r="G144" s="23">
        <f t="shared" si="7"/>
        <v>0</v>
      </c>
    </row>
    <row r="145" spans="1:8" ht="18.75" customHeight="1" x14ac:dyDescent="0.25">
      <c r="A145" s="42"/>
      <c r="B145" s="92" t="s">
        <v>101</v>
      </c>
      <c r="C145" s="93"/>
      <c r="D145" s="59" t="s">
        <v>150</v>
      </c>
      <c r="E145" s="65">
        <v>29.220808999999999</v>
      </c>
      <c r="F145" s="65">
        <f t="shared" si="6"/>
        <v>29.220808999999999</v>
      </c>
      <c r="G145" s="23">
        <f t="shared" si="7"/>
        <v>0</v>
      </c>
    </row>
    <row r="146" spans="1:8" ht="18.75" customHeight="1" x14ac:dyDescent="0.25">
      <c r="A146" s="42"/>
      <c r="B146" s="94"/>
      <c r="C146" s="95" t="s">
        <v>104</v>
      </c>
      <c r="D146" s="60" t="s">
        <v>153</v>
      </c>
      <c r="E146" s="66">
        <v>29.220808999999999</v>
      </c>
      <c r="F146" s="66">
        <f t="shared" si="6"/>
        <v>29.220808999999999</v>
      </c>
      <c r="G146" s="23">
        <f t="shared" si="7"/>
        <v>0</v>
      </c>
    </row>
    <row r="147" spans="1:8" ht="18.75" customHeight="1" x14ac:dyDescent="0.25">
      <c r="A147" s="42"/>
      <c r="B147" s="96">
        <v>6150</v>
      </c>
      <c r="C147" s="92"/>
      <c r="D147" s="59" t="s">
        <v>184</v>
      </c>
      <c r="E147" s="65">
        <v>68.099999999999994</v>
      </c>
      <c r="F147" s="65">
        <f t="shared" si="6"/>
        <v>68.099999999999994</v>
      </c>
      <c r="G147" s="23">
        <f t="shared" si="7"/>
        <v>0</v>
      </c>
    </row>
    <row r="148" spans="1:8" ht="18.75" customHeight="1" x14ac:dyDescent="0.25">
      <c r="A148" s="43"/>
      <c r="B148" s="94"/>
      <c r="C148" s="97">
        <v>6157</v>
      </c>
      <c r="D148" s="60" t="s">
        <v>185</v>
      </c>
      <c r="E148" s="66">
        <v>68.099999999999994</v>
      </c>
      <c r="F148" s="66">
        <f t="shared" si="6"/>
        <v>68.099999999999994</v>
      </c>
      <c r="G148" s="23">
        <f t="shared" si="7"/>
        <v>0</v>
      </c>
    </row>
    <row r="149" spans="1:8" ht="18.75" customHeight="1" x14ac:dyDescent="0.25">
      <c r="A149" s="42"/>
      <c r="B149" s="96" t="s">
        <v>113</v>
      </c>
      <c r="C149" s="92"/>
      <c r="D149" s="59" t="s">
        <v>34</v>
      </c>
      <c r="E149" s="65">
        <v>77.400000000000006</v>
      </c>
      <c r="F149" s="65">
        <f t="shared" si="6"/>
        <v>77.400000000000006</v>
      </c>
      <c r="G149" s="23">
        <f t="shared" si="7"/>
        <v>0</v>
      </c>
    </row>
    <row r="150" spans="1:8" s="44" customFormat="1" ht="18.75" customHeight="1" x14ac:dyDescent="0.25">
      <c r="A150" s="43"/>
      <c r="B150" s="94"/>
      <c r="C150" s="97">
        <v>6449</v>
      </c>
      <c r="D150" s="60" t="s">
        <v>43</v>
      </c>
      <c r="E150" s="66">
        <v>77.400000000000006</v>
      </c>
      <c r="F150" s="66">
        <f t="shared" si="6"/>
        <v>77.400000000000006</v>
      </c>
      <c r="G150" s="23">
        <f t="shared" si="7"/>
        <v>0</v>
      </c>
      <c r="H150" s="10"/>
    </row>
    <row r="151" spans="1:8" s="44" customFormat="1" ht="18.75" customHeight="1" x14ac:dyDescent="0.25">
      <c r="A151" s="42"/>
      <c r="B151" s="96" t="s">
        <v>186</v>
      </c>
      <c r="C151" s="92"/>
      <c r="D151" s="59" t="s">
        <v>43</v>
      </c>
      <c r="E151" s="65">
        <v>336.33</v>
      </c>
      <c r="F151" s="65">
        <f t="shared" si="6"/>
        <v>336.33</v>
      </c>
      <c r="G151" s="23">
        <f t="shared" si="7"/>
        <v>0</v>
      </c>
      <c r="H151" s="10"/>
    </row>
    <row r="152" spans="1:8" s="44" customFormat="1" ht="18.75" customHeight="1" x14ac:dyDescent="0.25">
      <c r="A152" s="43"/>
      <c r="B152" s="94"/>
      <c r="C152" s="97" t="s">
        <v>187</v>
      </c>
      <c r="D152" s="60" t="s">
        <v>188</v>
      </c>
      <c r="E152" s="66">
        <v>336.33</v>
      </c>
      <c r="F152" s="66">
        <f t="shared" si="6"/>
        <v>336.33</v>
      </c>
      <c r="G152" s="23">
        <f t="shared" si="7"/>
        <v>0</v>
      </c>
      <c r="H152" s="10"/>
    </row>
    <row r="153" spans="1:8" s="44" customFormat="1" x14ac:dyDescent="0.25">
      <c r="A153" s="61"/>
      <c r="B153" s="99"/>
      <c r="C153" s="100"/>
      <c r="D153" s="62"/>
      <c r="E153" s="63"/>
      <c r="F153" s="64"/>
      <c r="G153" s="64"/>
      <c r="H153" s="10"/>
    </row>
    <row r="154" spans="1:8" s="44" customFormat="1" x14ac:dyDescent="0.25">
      <c r="A154" s="108" t="s">
        <v>82</v>
      </c>
      <c r="B154" s="108"/>
      <c r="C154" s="108"/>
      <c r="D154" s="108"/>
      <c r="E154" s="108"/>
      <c r="F154" s="108"/>
      <c r="G154" s="108"/>
      <c r="H154" s="10"/>
    </row>
    <row r="155" spans="1:8" s="49" customFormat="1" x14ac:dyDescent="0.25">
      <c r="A155" s="48"/>
      <c r="B155" s="101"/>
      <c r="C155" s="101"/>
      <c r="D155" s="48"/>
      <c r="E155" s="48"/>
      <c r="F155" s="48"/>
      <c r="G155" s="48"/>
      <c r="H155" s="25"/>
    </row>
    <row r="156" spans="1:8" s="44" customFormat="1" x14ac:dyDescent="0.25">
      <c r="A156" s="46"/>
      <c r="B156" s="102"/>
      <c r="C156" s="101"/>
      <c r="D156" s="48"/>
      <c r="E156" s="48"/>
      <c r="F156" s="48"/>
      <c r="G156" s="47"/>
      <c r="H156" s="10"/>
    </row>
    <row r="157" spans="1:8" s="44" customFormat="1" x14ac:dyDescent="0.25">
      <c r="A157" s="46"/>
      <c r="B157" s="103"/>
      <c r="C157" s="103"/>
      <c r="D157" s="50"/>
      <c r="E157" s="46"/>
      <c r="F157" s="46"/>
      <c r="G157" s="47"/>
      <c r="H157" s="10"/>
    </row>
    <row r="158" spans="1:8" s="44" customFormat="1" x14ac:dyDescent="0.25">
      <c r="A158" s="10"/>
      <c r="B158" s="104"/>
      <c r="C158" s="104"/>
      <c r="D158" s="13"/>
      <c r="E158" s="20"/>
      <c r="F158" s="51"/>
      <c r="G158" s="47"/>
      <c r="H158" s="10"/>
    </row>
    <row r="159" spans="1:8" s="44" customFormat="1" x14ac:dyDescent="0.25">
      <c r="A159" s="10"/>
      <c r="B159" s="104"/>
      <c r="C159" s="104"/>
      <c r="D159" s="13"/>
      <c r="E159" s="20"/>
      <c r="F159" s="51"/>
      <c r="G159" s="45"/>
      <c r="H159" s="10"/>
    </row>
    <row r="160" spans="1:8" s="44" customFormat="1" x14ac:dyDescent="0.25">
      <c r="A160" s="10"/>
      <c r="B160" s="104"/>
      <c r="C160" s="104"/>
      <c r="D160" s="13"/>
      <c r="E160" s="20"/>
      <c r="F160" s="51"/>
      <c r="G160" s="45"/>
      <c r="H160" s="10"/>
    </row>
    <row r="161" spans="1:8" s="44" customFormat="1" x14ac:dyDescent="0.25">
      <c r="A161" s="10"/>
      <c r="B161" s="104"/>
      <c r="C161" s="104"/>
      <c r="D161" s="13"/>
      <c r="E161" s="20"/>
      <c r="F161" s="51"/>
      <c r="G161" s="45"/>
      <c r="H161" s="10"/>
    </row>
    <row r="162" spans="1:8" s="44" customFormat="1" x14ac:dyDescent="0.25">
      <c r="A162" s="10"/>
      <c r="B162" s="104"/>
      <c r="C162" s="104"/>
      <c r="D162" s="13"/>
      <c r="E162" s="20"/>
      <c r="F162" s="51"/>
      <c r="G162" s="45"/>
      <c r="H162" s="10"/>
    </row>
    <row r="163" spans="1:8" s="44" customFormat="1" x14ac:dyDescent="0.25">
      <c r="A163" s="10"/>
      <c r="B163" s="104"/>
      <c r="C163" s="104"/>
      <c r="D163" s="13"/>
      <c r="E163" s="20"/>
      <c r="F163" s="51"/>
      <c r="G163" s="10"/>
      <c r="H163" s="10"/>
    </row>
    <row r="164" spans="1:8" s="44" customFormat="1" x14ac:dyDescent="0.25">
      <c r="A164" s="10"/>
      <c r="B164" s="104"/>
      <c r="C164" s="104"/>
      <c r="D164" s="13"/>
      <c r="E164" s="20"/>
      <c r="F164" s="51"/>
      <c r="G164" s="10"/>
      <c r="H164" s="10"/>
    </row>
    <row r="165" spans="1:8" s="44" customFormat="1" x14ac:dyDescent="0.25">
      <c r="A165" s="10"/>
      <c r="B165" s="104"/>
      <c r="C165" s="104"/>
      <c r="D165" s="13"/>
      <c r="E165" s="20"/>
      <c r="F165" s="51"/>
      <c r="G165" s="10"/>
      <c r="H165" s="10"/>
    </row>
    <row r="166" spans="1:8" s="44" customFormat="1" x14ac:dyDescent="0.25">
      <c r="A166" s="10"/>
      <c r="B166" s="104"/>
      <c r="C166" s="104"/>
      <c r="D166" s="13"/>
      <c r="E166" s="20"/>
      <c r="F166" s="51"/>
      <c r="G166" s="10"/>
      <c r="H166" s="10"/>
    </row>
    <row r="167" spans="1:8" x14ac:dyDescent="0.25">
      <c r="F167" s="51"/>
    </row>
    <row r="168" spans="1:8" x14ac:dyDescent="0.25">
      <c r="F168" s="51"/>
    </row>
    <row r="169" spans="1:8" x14ac:dyDescent="0.25">
      <c r="F169" s="51"/>
    </row>
    <row r="170" spans="1:8" x14ac:dyDescent="0.25">
      <c r="F170" s="51"/>
    </row>
    <row r="171" spans="1:8" x14ac:dyDescent="0.25">
      <c r="F171" s="51"/>
    </row>
    <row r="172" spans="1:8" x14ac:dyDescent="0.25">
      <c r="F172" s="51"/>
    </row>
    <row r="173" spans="1:8" x14ac:dyDescent="0.25">
      <c r="F173" s="51"/>
    </row>
    <row r="174" spans="1:8" x14ac:dyDescent="0.25">
      <c r="F174" s="51"/>
    </row>
    <row r="175" spans="1:8" x14ac:dyDescent="0.25">
      <c r="F175" s="51"/>
    </row>
    <row r="176" spans="1:8" x14ac:dyDescent="0.25">
      <c r="F176" s="51"/>
    </row>
    <row r="177" spans="6:6" x14ac:dyDescent="0.25">
      <c r="F177" s="51"/>
    </row>
    <row r="178" spans="6:6" x14ac:dyDescent="0.25">
      <c r="F178" s="51"/>
    </row>
    <row r="179" spans="6:6" x14ac:dyDescent="0.25">
      <c r="F179" s="51"/>
    </row>
    <row r="180" spans="6:6" x14ac:dyDescent="0.25">
      <c r="F180" s="51"/>
    </row>
    <row r="181" spans="6:6" x14ac:dyDescent="0.25">
      <c r="F181" s="51"/>
    </row>
    <row r="182" spans="6:6" x14ac:dyDescent="0.25">
      <c r="F182" s="51"/>
    </row>
    <row r="183" spans="6:6" x14ac:dyDescent="0.25">
      <c r="F183" s="51"/>
    </row>
    <row r="184" spans="6:6" x14ac:dyDescent="0.25">
      <c r="F184" s="51"/>
    </row>
    <row r="185" spans="6:6" x14ac:dyDescent="0.25">
      <c r="F185" s="51"/>
    </row>
    <row r="186" spans="6:6" x14ac:dyDescent="0.25">
      <c r="F186" s="51"/>
    </row>
    <row r="187" spans="6:6" x14ac:dyDescent="0.25">
      <c r="F187" s="51"/>
    </row>
    <row r="188" spans="6:6" x14ac:dyDescent="0.25">
      <c r="F188" s="51"/>
    </row>
    <row r="189" spans="6:6" x14ac:dyDescent="0.25">
      <c r="F189" s="51"/>
    </row>
    <row r="190" spans="6:6" x14ac:dyDescent="0.25">
      <c r="F190" s="51"/>
    </row>
    <row r="191" spans="6:6" x14ac:dyDescent="0.25">
      <c r="F191" s="51"/>
    </row>
    <row r="192" spans="6:6" x14ac:dyDescent="0.25">
      <c r="F192" s="51"/>
    </row>
    <row r="193" spans="6:6" x14ac:dyDescent="0.25">
      <c r="F193" s="51"/>
    </row>
    <row r="194" spans="6:6" x14ac:dyDescent="0.25">
      <c r="F194" s="51"/>
    </row>
    <row r="195" spans="6:6" x14ac:dyDescent="0.25">
      <c r="F195" s="51"/>
    </row>
    <row r="196" spans="6:6" x14ac:dyDescent="0.25">
      <c r="F196" s="51"/>
    </row>
    <row r="197" spans="6:6" x14ac:dyDescent="0.25">
      <c r="F197" s="51"/>
    </row>
    <row r="198" spans="6:6" x14ac:dyDescent="0.25">
      <c r="F198" s="51"/>
    </row>
    <row r="199" spans="6:6" x14ac:dyDescent="0.25">
      <c r="F199" s="51"/>
    </row>
    <row r="200" spans="6:6" x14ac:dyDescent="0.25">
      <c r="F200" s="51"/>
    </row>
    <row r="201" spans="6:6" x14ac:dyDescent="0.25">
      <c r="F201" s="51"/>
    </row>
    <row r="202" spans="6:6" x14ac:dyDescent="0.25">
      <c r="F202" s="51"/>
    </row>
    <row r="203" spans="6:6" x14ac:dyDescent="0.25">
      <c r="F203" s="51"/>
    </row>
    <row r="204" spans="6:6" x14ac:dyDescent="0.25">
      <c r="F204" s="51"/>
    </row>
    <row r="205" spans="6:6" x14ac:dyDescent="0.25">
      <c r="F205" s="51"/>
    </row>
    <row r="206" spans="6:6" x14ac:dyDescent="0.25">
      <c r="F206" s="51"/>
    </row>
    <row r="207" spans="6:6" x14ac:dyDescent="0.25">
      <c r="F207" s="51"/>
    </row>
    <row r="208" spans="6:6" x14ac:dyDescent="0.25">
      <c r="F208" s="51"/>
    </row>
    <row r="209" spans="6:6" x14ac:dyDescent="0.25">
      <c r="F209" s="51"/>
    </row>
    <row r="210" spans="6:6" x14ac:dyDescent="0.25">
      <c r="F210" s="51"/>
    </row>
    <row r="211" spans="6:6" x14ac:dyDescent="0.25">
      <c r="F211" s="51"/>
    </row>
    <row r="212" spans="6:6" x14ac:dyDescent="0.25">
      <c r="F212" s="51"/>
    </row>
    <row r="213" spans="6:6" x14ac:dyDescent="0.25">
      <c r="F213" s="51"/>
    </row>
    <row r="214" spans="6:6" x14ac:dyDescent="0.25">
      <c r="F214" s="51"/>
    </row>
    <row r="215" spans="6:6" x14ac:dyDescent="0.25">
      <c r="F215" s="51"/>
    </row>
    <row r="216" spans="6:6" x14ac:dyDescent="0.25">
      <c r="F216" s="51"/>
    </row>
    <row r="217" spans="6:6" x14ac:dyDescent="0.25">
      <c r="F217" s="51"/>
    </row>
    <row r="218" spans="6:6" x14ac:dyDescent="0.25">
      <c r="F218" s="51"/>
    </row>
    <row r="219" spans="6:6" x14ac:dyDescent="0.25">
      <c r="F219" s="51"/>
    </row>
    <row r="220" spans="6:6" x14ac:dyDescent="0.25">
      <c r="F220" s="51"/>
    </row>
    <row r="221" spans="6:6" x14ac:dyDescent="0.25">
      <c r="F221" s="51"/>
    </row>
    <row r="222" spans="6:6" x14ac:dyDescent="0.25">
      <c r="F222" s="51"/>
    </row>
    <row r="223" spans="6:6" x14ac:dyDescent="0.25">
      <c r="F223" s="51"/>
    </row>
    <row r="224" spans="6:6" x14ac:dyDescent="0.25">
      <c r="F224" s="51"/>
    </row>
    <row r="225" spans="6:6" x14ac:dyDescent="0.25">
      <c r="F225" s="51"/>
    </row>
    <row r="226" spans="6:6" x14ac:dyDescent="0.25">
      <c r="F226" s="51"/>
    </row>
    <row r="227" spans="6:6" x14ac:dyDescent="0.25">
      <c r="F227" s="51"/>
    </row>
    <row r="228" spans="6:6" x14ac:dyDescent="0.25">
      <c r="F228" s="51"/>
    </row>
    <row r="229" spans="6:6" x14ac:dyDescent="0.25">
      <c r="F229" s="51"/>
    </row>
    <row r="230" spans="6:6" x14ac:dyDescent="0.25">
      <c r="F230" s="51"/>
    </row>
    <row r="231" spans="6:6" x14ac:dyDescent="0.25">
      <c r="F231" s="51"/>
    </row>
    <row r="232" spans="6:6" x14ac:dyDescent="0.25">
      <c r="F232" s="51"/>
    </row>
    <row r="233" spans="6:6" x14ac:dyDescent="0.25">
      <c r="F233" s="51"/>
    </row>
    <row r="234" spans="6:6" x14ac:dyDescent="0.25">
      <c r="F234" s="51"/>
    </row>
    <row r="235" spans="6:6" x14ac:dyDescent="0.25">
      <c r="F235" s="51"/>
    </row>
    <row r="236" spans="6:6" x14ac:dyDescent="0.25">
      <c r="F236" s="51"/>
    </row>
    <row r="237" spans="6:6" x14ac:dyDescent="0.25">
      <c r="F237" s="51"/>
    </row>
    <row r="238" spans="6:6" x14ac:dyDescent="0.25">
      <c r="F238" s="51"/>
    </row>
    <row r="239" spans="6:6" x14ac:dyDescent="0.25">
      <c r="F239" s="51"/>
    </row>
    <row r="240" spans="6:6" x14ac:dyDescent="0.25">
      <c r="F240" s="51"/>
    </row>
    <row r="241" spans="6:6" x14ac:dyDescent="0.25">
      <c r="F241" s="51"/>
    </row>
    <row r="242" spans="6:6" x14ac:dyDescent="0.25">
      <c r="F242" s="51"/>
    </row>
    <row r="243" spans="6:6" x14ac:dyDescent="0.25">
      <c r="F243" s="51"/>
    </row>
    <row r="244" spans="6:6" x14ac:dyDescent="0.25">
      <c r="F244" s="51"/>
    </row>
    <row r="245" spans="6:6" x14ac:dyDescent="0.25">
      <c r="F245" s="51"/>
    </row>
    <row r="246" spans="6:6" x14ac:dyDescent="0.25">
      <c r="F246" s="51"/>
    </row>
    <row r="247" spans="6:6" x14ac:dyDescent="0.25">
      <c r="F247" s="51"/>
    </row>
    <row r="248" spans="6:6" x14ac:dyDescent="0.25">
      <c r="F248" s="51"/>
    </row>
    <row r="249" spans="6:6" x14ac:dyDescent="0.25">
      <c r="F249" s="51"/>
    </row>
    <row r="250" spans="6:6" x14ac:dyDescent="0.25">
      <c r="F250" s="51"/>
    </row>
    <row r="251" spans="6:6" x14ac:dyDescent="0.25">
      <c r="F251" s="51"/>
    </row>
    <row r="252" spans="6:6" x14ac:dyDescent="0.25">
      <c r="F252" s="51"/>
    </row>
    <row r="253" spans="6:6" x14ac:dyDescent="0.25">
      <c r="F253" s="51"/>
    </row>
    <row r="254" spans="6:6" x14ac:dyDescent="0.25">
      <c r="F254" s="51"/>
    </row>
    <row r="255" spans="6:6" x14ac:dyDescent="0.25">
      <c r="F255" s="51"/>
    </row>
    <row r="256" spans="6:6" x14ac:dyDescent="0.25">
      <c r="F256" s="51"/>
    </row>
    <row r="257" spans="6:6" x14ac:dyDescent="0.25">
      <c r="F257" s="51"/>
    </row>
    <row r="258" spans="6:6" x14ac:dyDescent="0.25">
      <c r="F258" s="51"/>
    </row>
    <row r="259" spans="6:6" x14ac:dyDescent="0.25">
      <c r="F259" s="51"/>
    </row>
    <row r="260" spans="6:6" x14ac:dyDescent="0.25">
      <c r="F260" s="51"/>
    </row>
    <row r="261" spans="6:6" x14ac:dyDescent="0.25">
      <c r="F261" s="51"/>
    </row>
    <row r="262" spans="6:6" x14ac:dyDescent="0.25">
      <c r="F262" s="51"/>
    </row>
    <row r="263" spans="6:6" x14ac:dyDescent="0.25">
      <c r="F263" s="51"/>
    </row>
  </sheetData>
  <mergeCells count="10">
    <mergeCell ref="B76:D76"/>
    <mergeCell ref="B77:D77"/>
    <mergeCell ref="B88:D88"/>
    <mergeCell ref="A154:G154"/>
    <mergeCell ref="F1:G1"/>
    <mergeCell ref="A5:G5"/>
    <mergeCell ref="A6:G6"/>
    <mergeCell ref="A7:G7"/>
    <mergeCell ref="C8:D8"/>
    <mergeCell ref="E8:F8"/>
  </mergeCells>
  <printOptions horizontalCentered="1"/>
  <pageMargins left="0.3" right="0.27" top="0.35" bottom="0.48" header="0.3" footer="0.17"/>
  <pageSetup paperSize="9" scale="95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qt</vt:lpstr>
      <vt:lpstr>qt!Print_Titles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CMS</dc:creator>
  <cp:lastModifiedBy>CMS</cp:lastModifiedBy>
  <dcterms:created xsi:type="dcterms:W3CDTF">2023-04-24T01:26:32Z</dcterms:created>
  <dcterms:modified xsi:type="dcterms:W3CDTF">2023-06-22T04:39:23Z</dcterms:modified>
</cp:coreProperties>
</file>