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755"/>
  </bookViews>
  <sheets>
    <sheet name="bài cho thêm 1" sheetId="1" r:id="rId1"/>
  </sheets>
  <externalReferences>
    <externalReference r:id="rId2"/>
  </externalReferences>
  <definedNames>
    <definedName name="_xlnm._FilterDatabase" localSheetId="0" hidden="1">'bài cho thêm 1'!$A$36:$H$48</definedName>
    <definedName name="_xlnm.Criteria" localSheetId="0">'bài cho thêm 1'!$B$83:$C$85</definedName>
    <definedName name="_xlnm.Extract" localSheetId="0">'bài cho thêm 1'!$B$87:$I$87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1" l="1"/>
  <c r="E70" i="1"/>
  <c r="G69" i="1"/>
  <c r="E69" i="1"/>
  <c r="G68" i="1"/>
  <c r="E68" i="1"/>
  <c r="G67" i="1"/>
  <c r="E67" i="1"/>
  <c r="G66" i="1"/>
  <c r="E66" i="1"/>
  <c r="G65" i="1"/>
  <c r="E65" i="1"/>
  <c r="G64" i="1"/>
  <c r="E64" i="1"/>
  <c r="G63" i="1"/>
  <c r="E63" i="1"/>
  <c r="G62" i="1"/>
  <c r="E62" i="1"/>
  <c r="G61" i="1"/>
  <c r="E61" i="1"/>
  <c r="G60" i="1"/>
  <c r="E60" i="1"/>
  <c r="G59" i="1"/>
  <c r="E59" i="1"/>
  <c r="G48" i="1"/>
  <c r="E48" i="1"/>
  <c r="G47" i="1"/>
  <c r="E47" i="1"/>
  <c r="G46" i="1"/>
  <c r="E46" i="1"/>
  <c r="G45" i="1"/>
  <c r="E45" i="1"/>
  <c r="G44" i="1"/>
  <c r="E44" i="1"/>
  <c r="G43" i="1"/>
  <c r="E43" i="1"/>
  <c r="G42" i="1"/>
  <c r="E42" i="1"/>
  <c r="G41" i="1"/>
  <c r="E41" i="1"/>
  <c r="G40" i="1"/>
  <c r="E40" i="1"/>
  <c r="G39" i="1"/>
  <c r="E39" i="1"/>
  <c r="G38" i="1"/>
  <c r="E38" i="1"/>
  <c r="G37" i="1"/>
  <c r="E37" i="1"/>
  <c r="D31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G7" i="1"/>
  <c r="E7" i="1"/>
  <c r="G6" i="1"/>
  <c r="E6" i="1"/>
  <c r="G5" i="1"/>
  <c r="E5" i="1"/>
  <c r="G4" i="1"/>
  <c r="E4" i="1"/>
  <c r="H64" i="1" l="1"/>
  <c r="G50" i="1"/>
  <c r="H66" i="1"/>
  <c r="H70" i="1"/>
  <c r="H39" i="1"/>
  <c r="H41" i="1"/>
  <c r="H43" i="1"/>
  <c r="H45" i="1"/>
  <c r="H47" i="1"/>
  <c r="H59" i="1"/>
  <c r="H5" i="1"/>
  <c r="H60" i="1"/>
  <c r="H9" i="1"/>
  <c r="H13" i="1"/>
  <c r="H61" i="1"/>
  <c r="H63" i="1"/>
  <c r="H40" i="1"/>
  <c r="H44" i="1"/>
  <c r="H48" i="1"/>
  <c r="H65" i="1"/>
  <c r="H67" i="1"/>
  <c r="H69" i="1"/>
  <c r="G17" i="1"/>
  <c r="H6" i="1"/>
  <c r="H8" i="1"/>
  <c r="H10" i="1"/>
  <c r="H12" i="1"/>
  <c r="H14" i="1"/>
  <c r="H62" i="1"/>
  <c r="G52" i="1"/>
  <c r="H4" i="1"/>
  <c r="G18" i="1"/>
  <c r="G49" i="1"/>
  <c r="H15" i="1"/>
  <c r="H38" i="1"/>
  <c r="C31" i="1"/>
  <c r="H37" i="1"/>
  <c r="G51" i="1"/>
  <c r="H7" i="1"/>
  <c r="H11" i="1"/>
  <c r="G19" i="1"/>
  <c r="H42" i="1"/>
  <c r="H46" i="1"/>
  <c r="H68" i="1"/>
  <c r="G16" i="1"/>
</calcChain>
</file>

<file path=xl/comments1.xml><?xml version="1.0" encoding="utf-8"?>
<comments xmlns="http://schemas.openxmlformats.org/spreadsheetml/2006/main">
  <authors>
    <author>thachthao</author>
  </authors>
  <commentList>
    <comment ref="H3" authorId="0" shapeId="0">
      <text>
        <r>
          <rPr>
            <b/>
            <sz val="9"/>
            <color indexed="81"/>
            <rFont val="Tahoma"/>
            <charset val="1"/>
          </rPr>
          <t>Hint: Người nào mất nhiều tiền nhất xếp thứ nhất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4" authorId="0" shapeId="0">
      <text>
        <r>
          <rPr>
            <b/>
            <sz val="9"/>
            <color indexed="81"/>
            <rFont val="Tahoma"/>
            <charset val="1"/>
          </rPr>
          <t>hint: Tách ký tự đại diện cho gói cước bằng cách sử dụng hàm MID(địa chỉ text, vị trí bắt đầu, số ký tự lấy ra)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4" authorId="0" shapeId="0">
      <text>
        <r>
          <rPr>
            <b/>
            <sz val="9"/>
            <color indexed="81"/>
            <rFont val="Tahoma"/>
            <charset val="1"/>
          </rPr>
          <t>hint: Câu lệnh IF lồng bên trong được dùng để tính số tiền phải trả đối với gói cước Mega Basic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36" authorId="0" shapeId="0">
      <text>
        <r>
          <rPr>
            <b/>
            <sz val="9"/>
            <color indexed="81"/>
            <rFont val="Tahoma"/>
            <charset val="1"/>
          </rPr>
          <t>Hint: Người nào mất nhiều tiền nhất xếp thứ nhất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39" authorId="0" shapeId="0">
      <text>
        <r>
          <rPr>
            <b/>
            <sz val="9"/>
            <color indexed="81"/>
            <rFont val="Tahoma"/>
            <charset val="1"/>
          </rPr>
          <t>hint: Tách ký tự đại diện cho gói cước bằng cách sử dụng hàm MID(địa chỉ text, vị trí bắt đầu, số ký tự lấy ra)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9" authorId="0" shapeId="0">
      <text>
        <r>
          <rPr>
            <b/>
            <sz val="9"/>
            <color indexed="81"/>
            <rFont val="Tahoma"/>
            <charset val="1"/>
          </rPr>
          <t>hint: Câu lệnh IF lồng bên trong được dùng để tính số tiền phải trả đối với gói cước Mega Basic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58" authorId="0" shapeId="0">
      <text>
        <r>
          <rPr>
            <b/>
            <sz val="9"/>
            <color indexed="81"/>
            <rFont val="Tahoma"/>
            <charset val="1"/>
          </rPr>
          <t>Hint: Người nào mất nhiều tiền nhất xếp thứ nhất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61" authorId="0" shapeId="0">
      <text>
        <r>
          <rPr>
            <b/>
            <sz val="9"/>
            <color indexed="81"/>
            <rFont val="Tahoma"/>
            <charset val="1"/>
          </rPr>
          <t>hint: Tách ký tự đại diện cho gói cước bằng cách sử dụng hàm MID(địa chỉ text, vị trí bắt đầu, số ký tự lấy ra)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61" authorId="0" shapeId="0">
      <text>
        <r>
          <rPr>
            <b/>
            <sz val="9"/>
            <color indexed="81"/>
            <rFont val="Tahoma"/>
            <charset val="1"/>
          </rPr>
          <t>hint: Câu lệnh IF lồng bên trong được dùng để tính số tiền phải trả đối với gói cước Mega Basic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<sst xmlns="http://schemas.openxmlformats.org/spreadsheetml/2006/main" count="210" uniqueCount="47">
  <si>
    <t>STT</t>
  </si>
  <si>
    <t>Họ và tên</t>
  </si>
  <si>
    <t>Địa chỉ</t>
  </si>
  <si>
    <t>Gói cước</t>
  </si>
  <si>
    <t>Cước thuê bao</t>
  </si>
  <si>
    <t>Dung lượng SD</t>
  </si>
  <si>
    <t>Số tiền</t>
  </si>
  <si>
    <t>Xếp hạng</t>
  </si>
  <si>
    <t>Trần Ngọc Anh</t>
  </si>
  <si>
    <t>An Đào</t>
  </si>
  <si>
    <t>Mega Basic</t>
  </si>
  <si>
    <t>Nguyễn Hoài Thanh</t>
  </si>
  <si>
    <t>Đào Nguyên</t>
  </si>
  <si>
    <t>Mega Family</t>
  </si>
  <si>
    <t>Nguyễn Thị Bình</t>
  </si>
  <si>
    <t>Cửu Việt</t>
  </si>
  <si>
    <t>Mega Easy</t>
  </si>
  <si>
    <t>Kiều Thành Chung</t>
  </si>
  <si>
    <t>Ngô Thị Hiền</t>
  </si>
  <si>
    <t>Nguyễn Văn Hiệp</t>
  </si>
  <si>
    <t>Đào Anh Dũng</t>
  </si>
  <si>
    <t>Nguyễn Tiến Thành</t>
  </si>
  <si>
    <t>Trần Thành Trung</t>
  </si>
  <si>
    <t>Vũ Quốc Việt</t>
  </si>
  <si>
    <t>Lê Anh Dũng</t>
  </si>
  <si>
    <t>Nguyễn Văn Minh</t>
  </si>
  <si>
    <t>Anh Đào</t>
  </si>
  <si>
    <t>Tổng</t>
  </si>
  <si>
    <t>Trung bình</t>
  </si>
  <si>
    <t>Max</t>
  </si>
  <si>
    <t>Min</t>
  </si>
  <si>
    <t>B</t>
  </si>
  <si>
    <t>E</t>
  </si>
  <si>
    <t>F</t>
  </si>
  <si>
    <t>LỜI GIẢI</t>
  </si>
  <si>
    <t>Câu 2: tính tổng số tiền cho những người sử dụng gói cước Mega Basic</t>
  </si>
  <si>
    <t>Tổng số tiền thu được</t>
  </si>
  <si>
    <t>Số người sử dụng</t>
  </si>
  <si>
    <t>Câu 3: Khi sắp xếp chỉ chọn miền CSDL, không chọn cả bảng dữ liệu</t>
  </si>
  <si>
    <t>Câu 4: Dùng AutoFilter hoặc Advanced Filter đều được</t>
  </si>
  <si>
    <t>* C1: Dùng AutoFilter, cần copy miền CSDL xuống và thực hiện lọc</t>
  </si>
  <si>
    <t>* C2: dùng Advandced Filter</t>
  </si>
  <si>
    <t>Miền đk</t>
  </si>
  <si>
    <t>&gt;=80000</t>
  </si>
  <si>
    <t>&lt;=130000</t>
  </si>
  <si>
    <t>Câu 5: Chỉ có thể dùng advanced filter</t>
  </si>
  <si>
    <t>Câu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</si>
</sst>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Arial"/>
      <family val="2"/>
      <scheme val="minor"/>
    </font>
    <font>
      <sz val="10"/>
      <name val="MS Sans Serif"/>
    </font>
    <font>
      <b/>
      <sz val="13"/>
      <name val="Times New Roman"/>
      <family val="1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2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1" applyFont="1"/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/>
    <xf numFmtId="0" fontId="3" fillId="0" borderId="4" xfId="1" applyFont="1" applyBorder="1" applyAlignment="1">
      <alignment horizontal="right"/>
    </xf>
    <xf numFmtId="0" fontId="3" fillId="0" borderId="1" xfId="1" applyFont="1" applyBorder="1"/>
    <xf numFmtId="0" fontId="4" fillId="0" borderId="1" xfId="1" applyFont="1" applyBorder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2" fillId="0" borderId="5" xfId="1" applyFont="1" applyBorder="1"/>
    <xf numFmtId="0" fontId="3" fillId="0" borderId="5" xfId="1" applyFont="1" applyBorder="1"/>
    <xf numFmtId="0" fontId="4" fillId="0" borderId="5" xfId="1" applyFont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7" fillId="0" borderId="0" xfId="1" applyFont="1" applyFill="1" applyAlignment="1"/>
  </cellXfs>
  <cellStyles count="2">
    <cellStyle name="Normal" xfId="0" builtinId="0"/>
    <cellStyle name="Normal_Bai luyen tap them Exce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61316501352569"/>
          <c:y val="3.728813559322034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vi-VN"/>
        </a:p>
      </c:txPr>
    </c:title>
    <c:autoTitleDeleted val="0"/>
    <c:view3D>
      <c:rotX val="15"/>
      <c:hPercent val="2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533814247069433"/>
          <c:y val="0.12203410029478995"/>
          <c:w val="0.81154192966636607"/>
          <c:h val="0.4983059095370589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'bài cho thêm 1'!$G$3</c:f>
              <c:strCache>
                <c:ptCount val="1"/>
                <c:pt idx="0">
                  <c:v>Số tiền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'bài cho thêm 1'!$B$4:$B$15</c:f>
              <c:strCache>
                <c:ptCount val="12"/>
                <c:pt idx="0">
                  <c:v>Trần Ngọc Anh</c:v>
                </c:pt>
                <c:pt idx="1">
                  <c:v>Nguyễn Hoài Thanh</c:v>
                </c:pt>
                <c:pt idx="2">
                  <c:v>Nguyễn Thị Bình</c:v>
                </c:pt>
                <c:pt idx="3">
                  <c:v>Kiều Thành Chung</c:v>
                </c:pt>
                <c:pt idx="4">
                  <c:v>Ngô Thị Hiền</c:v>
                </c:pt>
                <c:pt idx="5">
                  <c:v>Nguyễn Văn Hiệp</c:v>
                </c:pt>
                <c:pt idx="6">
                  <c:v>Đào Anh Dũng</c:v>
                </c:pt>
                <c:pt idx="7">
                  <c:v>Nguyễn Tiến Thành</c:v>
                </c:pt>
                <c:pt idx="8">
                  <c:v>Trần Thành Trung</c:v>
                </c:pt>
                <c:pt idx="9">
                  <c:v>Vũ Quốc Việt</c:v>
                </c:pt>
                <c:pt idx="10">
                  <c:v>Lê Anh Dũng</c:v>
                </c:pt>
                <c:pt idx="11">
                  <c:v>Nguyễn Văn Minh</c:v>
                </c:pt>
              </c:strCache>
            </c:strRef>
          </c:cat>
          <c:val>
            <c:numRef>
              <c:f>'bài cho thêm 1'!$G$4:$G$15</c:f>
              <c:numCache>
                <c:formatCode>General</c:formatCode>
                <c:ptCount val="12"/>
                <c:pt idx="0">
                  <c:v>39863</c:v>
                </c:pt>
                <c:pt idx="1">
                  <c:v>38400</c:v>
                </c:pt>
                <c:pt idx="2">
                  <c:v>48000</c:v>
                </c:pt>
                <c:pt idx="3">
                  <c:v>96000</c:v>
                </c:pt>
                <c:pt idx="4">
                  <c:v>57363</c:v>
                </c:pt>
                <c:pt idx="5">
                  <c:v>38400</c:v>
                </c:pt>
                <c:pt idx="6">
                  <c:v>74863</c:v>
                </c:pt>
                <c:pt idx="7">
                  <c:v>43200</c:v>
                </c:pt>
                <c:pt idx="8">
                  <c:v>46863</c:v>
                </c:pt>
                <c:pt idx="9">
                  <c:v>52800</c:v>
                </c:pt>
                <c:pt idx="10">
                  <c:v>57363</c:v>
                </c:pt>
                <c:pt idx="11">
                  <c:v>48000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8129560"/>
        <c:axId val="368129952"/>
        <c:axId val="0"/>
      </c:bar3DChart>
      <c:catAx>
        <c:axId val="368129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vi-VN"/>
                  <a:t>Họ tên</a:t>
                </a:r>
              </a:p>
            </c:rich>
          </c:tx>
          <c:layout>
            <c:manualLayout>
              <c:xMode val="edge"/>
              <c:yMode val="edge"/>
              <c:x val="0.5049594229035167"/>
              <c:y val="0.820340406601717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vi-VN"/>
          </a:p>
        </c:txPr>
        <c:crossAx val="368129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8129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vi-VN"/>
                  <a:t>Số tiền</a:t>
                </a:r>
              </a:p>
            </c:rich>
          </c:tx>
          <c:layout>
            <c:manualLayout>
              <c:xMode val="edge"/>
              <c:yMode val="edge"/>
              <c:x val="0.17673579801623085"/>
              <c:y val="0.355932915165265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vi-VN"/>
          </a:p>
        </c:txPr>
        <c:crossAx val="3681295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3778178539224522"/>
          <c:y val="0.52203461008051955"/>
          <c:w val="5.5004508566275923E-2"/>
          <c:h val="7.457627118644072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vi-VN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vi-VN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293735660664792"/>
          <c:y val="3.016241299303944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vi-VN"/>
        </a:p>
      </c:txPr>
    </c:title>
    <c:autoTitleDeleted val="0"/>
    <c:plotArea>
      <c:layout>
        <c:manualLayout>
          <c:layoutTarget val="inner"/>
          <c:xMode val="edge"/>
          <c:yMode val="edge"/>
          <c:x val="0.20979035305831584"/>
          <c:y val="0.26218097447795824"/>
          <c:w val="0.3482519860768043"/>
          <c:h val="0.57772621809744784"/>
        </c:manualLayout>
      </c:layout>
      <c:pieChart>
        <c:varyColors val="1"/>
        <c:ser>
          <c:idx val="0"/>
          <c:order val="0"/>
          <c:tx>
            <c:strRef>
              <c:f>'bài cho thêm 1'!$G$3</c:f>
              <c:strCache>
                <c:ptCount val="1"/>
                <c:pt idx="0">
                  <c:v>Số tiền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vi-VN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'bài cho thêm 1'!$B$4:$B$15</c:f>
              <c:strCache>
                <c:ptCount val="12"/>
                <c:pt idx="0">
                  <c:v>Trần Ngọc Anh</c:v>
                </c:pt>
                <c:pt idx="1">
                  <c:v>Nguyễn Hoài Thanh</c:v>
                </c:pt>
                <c:pt idx="2">
                  <c:v>Nguyễn Thị Bình</c:v>
                </c:pt>
                <c:pt idx="3">
                  <c:v>Kiều Thành Chung</c:v>
                </c:pt>
                <c:pt idx="4">
                  <c:v>Ngô Thị Hiền</c:v>
                </c:pt>
                <c:pt idx="5">
                  <c:v>Nguyễn Văn Hiệp</c:v>
                </c:pt>
                <c:pt idx="6">
                  <c:v>Đào Anh Dũng</c:v>
                </c:pt>
                <c:pt idx="7">
                  <c:v>Nguyễn Tiến Thành</c:v>
                </c:pt>
                <c:pt idx="8">
                  <c:v>Trần Thành Trung</c:v>
                </c:pt>
                <c:pt idx="9">
                  <c:v>Vũ Quốc Việt</c:v>
                </c:pt>
                <c:pt idx="10">
                  <c:v>Lê Anh Dũng</c:v>
                </c:pt>
                <c:pt idx="11">
                  <c:v>Nguyễn Văn Minh</c:v>
                </c:pt>
              </c:strCache>
            </c:strRef>
          </c:cat>
          <c:val>
            <c:numRef>
              <c:f>'bài cho thêm 1'!$G$4:$G$15</c:f>
              <c:numCache>
                <c:formatCode>General</c:formatCode>
                <c:ptCount val="12"/>
                <c:pt idx="0">
                  <c:v>39863</c:v>
                </c:pt>
                <c:pt idx="1">
                  <c:v>38400</c:v>
                </c:pt>
                <c:pt idx="2">
                  <c:v>48000</c:v>
                </c:pt>
                <c:pt idx="3">
                  <c:v>96000</c:v>
                </c:pt>
                <c:pt idx="4">
                  <c:v>57363</c:v>
                </c:pt>
                <c:pt idx="5">
                  <c:v>38400</c:v>
                </c:pt>
                <c:pt idx="6">
                  <c:v>74863</c:v>
                </c:pt>
                <c:pt idx="7">
                  <c:v>43200</c:v>
                </c:pt>
                <c:pt idx="8">
                  <c:v>46863</c:v>
                </c:pt>
                <c:pt idx="9">
                  <c:v>52800</c:v>
                </c:pt>
                <c:pt idx="10">
                  <c:v>57363</c:v>
                </c:pt>
                <c:pt idx="11">
                  <c:v>48000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363695097553363"/>
          <c:y val="0.21577726218097448"/>
          <c:w val="0.22517497200961767"/>
          <c:h val="0.670533642691415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vi-VN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vi-VN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98</xdr:row>
      <xdr:rowOff>171450</xdr:rowOff>
    </xdr:from>
    <xdr:to>
      <xdr:col>12</xdr:col>
      <xdr:colOff>0</xdr:colOff>
      <xdr:row>112</xdr:row>
      <xdr:rowOff>47625</xdr:rowOff>
    </xdr:to>
    <xdr:graphicFrame macro="">
      <xdr:nvGraphicFramePr>
        <xdr:cNvPr id="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180975</xdr:colOff>
      <xdr:row>113</xdr:row>
      <xdr:rowOff>152400</xdr:rowOff>
    </xdr:from>
    <xdr:to>
      <xdr:col>8</xdr:col>
      <xdr:colOff>352425</xdr:colOff>
      <xdr:row>133</xdr:row>
      <xdr:rowOff>66675</xdr:rowOff>
    </xdr:to>
    <xdr:graphicFrame macro="">
      <xdr:nvGraphicFramePr>
        <xdr:cNvPr id="3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n-tap-va-Chua-bai-tap-cuoi-chuong-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Ôn tập Excel"/>
      <sheetName val="Bài 1"/>
      <sheetName val="Bài 2"/>
      <sheetName val="Bài 3"/>
      <sheetName val="Bài 4"/>
      <sheetName val="Bài 5"/>
      <sheetName val="Bài 6"/>
      <sheetName val="Bài 8"/>
      <sheetName val="Bài 9"/>
      <sheetName val="Bài 10"/>
      <sheetName val="Bài 11"/>
      <sheetName val="bài cho thêm 1"/>
      <sheetName val="bài cho thêm 2"/>
      <sheetName val="bài cho thêm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0">
          <cell r="G40" t="str">
            <v>Số tiền</v>
          </cell>
        </row>
        <row r="41">
          <cell r="B41" t="str">
            <v>Trần Ngọc Anh</v>
          </cell>
          <cell r="G41">
            <v>39863</v>
          </cell>
        </row>
        <row r="42">
          <cell r="B42" t="str">
            <v>Nguyễn Hoài Thanh</v>
          </cell>
          <cell r="G42">
            <v>38400</v>
          </cell>
        </row>
        <row r="43">
          <cell r="B43" t="str">
            <v>Nguyễn Thị Bình</v>
          </cell>
          <cell r="G43">
            <v>48000</v>
          </cell>
        </row>
        <row r="44">
          <cell r="B44" t="str">
            <v>Kiều Thành Chung</v>
          </cell>
          <cell r="G44">
            <v>96000</v>
          </cell>
        </row>
        <row r="45">
          <cell r="B45" t="str">
            <v>Ngô Thị Hiền</v>
          </cell>
          <cell r="G45">
            <v>57363</v>
          </cell>
        </row>
        <row r="46">
          <cell r="B46" t="str">
            <v>Nguyễn Văn Hiệp</v>
          </cell>
          <cell r="G46">
            <v>38400</v>
          </cell>
        </row>
        <row r="47">
          <cell r="B47" t="str">
            <v>Đào Anh Dũng</v>
          </cell>
          <cell r="G47">
            <v>74863</v>
          </cell>
        </row>
        <row r="48">
          <cell r="B48" t="str">
            <v>Nguyễn Tiến Thành</v>
          </cell>
          <cell r="G48">
            <v>43200</v>
          </cell>
        </row>
        <row r="49">
          <cell r="B49" t="str">
            <v>Trần Thành Trung</v>
          </cell>
          <cell r="G49">
            <v>46863</v>
          </cell>
        </row>
        <row r="50">
          <cell r="B50" t="str">
            <v>Vũ Quốc Việt</v>
          </cell>
          <cell r="G50">
            <v>52800</v>
          </cell>
        </row>
        <row r="51">
          <cell r="B51" t="str">
            <v>Lê Anh Dũng</v>
          </cell>
          <cell r="G51">
            <v>57363</v>
          </cell>
        </row>
        <row r="52">
          <cell r="B52" t="str">
            <v>Nguyễn Văn Minh</v>
          </cell>
          <cell r="G52">
            <v>48000</v>
          </cell>
        </row>
      </sheetData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97"/>
  <sheetViews>
    <sheetView tabSelected="1" topLeftCell="A79" workbookViewId="0">
      <selection activeCell="F6" sqref="F6"/>
    </sheetView>
  </sheetViews>
  <sheetFormatPr defaultRowHeight="16.5" x14ac:dyDescent="0.25"/>
  <cols>
    <col min="1" max="1" width="5.375" style="1" customWidth="1"/>
    <col min="2" max="2" width="19.25" style="1" customWidth="1"/>
    <col min="3" max="3" width="21.375" style="1" customWidth="1"/>
    <col min="4" max="4" width="17.875" style="1" customWidth="1"/>
    <col min="5" max="5" width="14.75" style="1" customWidth="1"/>
    <col min="6" max="6" width="15.625" style="1" customWidth="1"/>
    <col min="7" max="7" width="7.875" style="1" bestFit="1" customWidth="1"/>
    <col min="8" max="8" width="9.625" style="1" bestFit="1" customWidth="1"/>
    <col min="9" max="16384" width="9" style="1"/>
  </cols>
  <sheetData>
    <row r="1" spans="1:9" ht="34.5" x14ac:dyDescent="0.45">
      <c r="A1" s="15" t="s">
        <v>34</v>
      </c>
      <c r="B1" s="15"/>
      <c r="C1" s="15"/>
      <c r="D1" s="15"/>
      <c r="E1" s="15"/>
      <c r="F1" s="15"/>
      <c r="G1" s="15"/>
      <c r="H1" s="15"/>
      <c r="I1" s="16"/>
    </row>
    <row r="2" spans="1:9" ht="17.25" thickBot="1" x14ac:dyDescent="0.3"/>
    <row r="3" spans="1:9" ht="17.25" thickBot="1" x14ac:dyDescent="0.3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7</v>
      </c>
    </row>
    <row r="4" spans="1:9" ht="17.25" thickBot="1" x14ac:dyDescent="0.3">
      <c r="A4" s="5">
        <v>1</v>
      </c>
      <c r="B4" s="6" t="s">
        <v>8</v>
      </c>
      <c r="C4" s="6" t="s">
        <v>9</v>
      </c>
      <c r="D4" s="6" t="s">
        <v>10</v>
      </c>
      <c r="E4" s="7">
        <f>VLOOKUP(MID(D4,6,1),$B$23:$C$25,2,FALSE)</f>
        <v>0</v>
      </c>
      <c r="F4" s="7">
        <v>700</v>
      </c>
      <c r="G4" s="7">
        <f>IF(D4="Mega Basic",IF(F4&lt;=650,36363,36363+(F4-650)*70),F4*48)</f>
        <v>39863</v>
      </c>
      <c r="H4" s="8">
        <f>RANK(G4,$G$4:$G$15,0)</f>
        <v>10</v>
      </c>
    </row>
    <row r="5" spans="1:9" ht="17.25" thickBot="1" x14ac:dyDescent="0.3">
      <c r="A5" s="5">
        <v>2</v>
      </c>
      <c r="B5" s="6" t="s">
        <v>11</v>
      </c>
      <c r="C5" s="6" t="s">
        <v>12</v>
      </c>
      <c r="D5" s="6" t="s">
        <v>13</v>
      </c>
      <c r="E5" s="7">
        <f t="shared" ref="E5:E15" si="0">VLOOKUP(MID(D5,6,1),$B$23:$C$25,2,FALSE)</f>
        <v>35000</v>
      </c>
      <c r="F5" s="7">
        <v>800</v>
      </c>
      <c r="G5" s="7">
        <f t="shared" ref="G5:G15" si="1">IF(D5="Mega Basic",IF(F5&lt;=650,36363,36363+(F5-650)*70),F5*48)</f>
        <v>38400</v>
      </c>
      <c r="H5" s="8">
        <f t="shared" ref="H5:H15" si="2">RANK(G5,$G$4:$G$15,0)</f>
        <v>11</v>
      </c>
    </row>
    <row r="6" spans="1:9" ht="17.25" thickBot="1" x14ac:dyDescent="0.3">
      <c r="A6" s="5">
        <v>3</v>
      </c>
      <c r="B6" s="6" t="s">
        <v>14</v>
      </c>
      <c r="C6" s="6" t="s">
        <v>15</v>
      </c>
      <c r="D6" s="6" t="s">
        <v>16</v>
      </c>
      <c r="E6" s="7">
        <f t="shared" si="0"/>
        <v>24000</v>
      </c>
      <c r="F6" s="7">
        <v>1000</v>
      </c>
      <c r="G6" s="7">
        <f t="shared" si="1"/>
        <v>48000</v>
      </c>
      <c r="H6" s="8">
        <f t="shared" si="2"/>
        <v>6</v>
      </c>
    </row>
    <row r="7" spans="1:9" ht="17.25" thickBot="1" x14ac:dyDescent="0.3">
      <c r="A7" s="5">
        <v>4</v>
      </c>
      <c r="B7" s="6" t="s">
        <v>17</v>
      </c>
      <c r="C7" s="6" t="s">
        <v>9</v>
      </c>
      <c r="D7" s="6" t="s">
        <v>16</v>
      </c>
      <c r="E7" s="7">
        <f t="shared" si="0"/>
        <v>24000</v>
      </c>
      <c r="F7" s="7">
        <v>2000</v>
      </c>
      <c r="G7" s="7">
        <f t="shared" si="1"/>
        <v>96000</v>
      </c>
      <c r="H7" s="8">
        <f t="shared" si="2"/>
        <v>1</v>
      </c>
    </row>
    <row r="8" spans="1:9" ht="17.25" thickBot="1" x14ac:dyDescent="0.3">
      <c r="A8" s="5">
        <v>5</v>
      </c>
      <c r="B8" s="6" t="s">
        <v>18</v>
      </c>
      <c r="C8" s="6" t="s">
        <v>15</v>
      </c>
      <c r="D8" s="6" t="s">
        <v>10</v>
      </c>
      <c r="E8" s="7">
        <f t="shared" si="0"/>
        <v>0</v>
      </c>
      <c r="F8" s="7">
        <v>950</v>
      </c>
      <c r="G8" s="7">
        <f t="shared" si="1"/>
        <v>57363</v>
      </c>
      <c r="H8" s="8">
        <f t="shared" si="2"/>
        <v>3</v>
      </c>
    </row>
    <row r="9" spans="1:9" ht="17.25" thickBot="1" x14ac:dyDescent="0.3">
      <c r="A9" s="5">
        <v>6</v>
      </c>
      <c r="B9" s="6" t="s">
        <v>19</v>
      </c>
      <c r="C9" s="6" t="s">
        <v>12</v>
      </c>
      <c r="D9" s="6" t="s">
        <v>16</v>
      </c>
      <c r="E9" s="7">
        <f t="shared" si="0"/>
        <v>24000</v>
      </c>
      <c r="F9" s="7">
        <v>800</v>
      </c>
      <c r="G9" s="7">
        <f t="shared" si="1"/>
        <v>38400</v>
      </c>
      <c r="H9" s="8">
        <f t="shared" si="2"/>
        <v>11</v>
      </c>
    </row>
    <row r="10" spans="1:9" ht="17.25" thickBot="1" x14ac:dyDescent="0.3">
      <c r="A10" s="5">
        <v>7</v>
      </c>
      <c r="B10" s="6" t="s">
        <v>20</v>
      </c>
      <c r="C10" s="6" t="s">
        <v>15</v>
      </c>
      <c r="D10" s="6" t="s">
        <v>10</v>
      </c>
      <c r="E10" s="7">
        <f t="shared" si="0"/>
        <v>0</v>
      </c>
      <c r="F10" s="7">
        <v>1200</v>
      </c>
      <c r="G10" s="7">
        <f t="shared" si="1"/>
        <v>74863</v>
      </c>
      <c r="H10" s="8">
        <f t="shared" si="2"/>
        <v>2</v>
      </c>
    </row>
    <row r="11" spans="1:9" ht="17.25" thickBot="1" x14ac:dyDescent="0.3">
      <c r="A11" s="5">
        <v>8</v>
      </c>
      <c r="B11" s="6" t="s">
        <v>21</v>
      </c>
      <c r="C11" s="6" t="s">
        <v>9</v>
      </c>
      <c r="D11" s="6" t="s">
        <v>13</v>
      </c>
      <c r="E11" s="7">
        <f t="shared" si="0"/>
        <v>35000</v>
      </c>
      <c r="F11" s="7">
        <v>900</v>
      </c>
      <c r="G11" s="7">
        <f t="shared" si="1"/>
        <v>43200</v>
      </c>
      <c r="H11" s="8">
        <f t="shared" si="2"/>
        <v>9</v>
      </c>
    </row>
    <row r="12" spans="1:9" ht="17.25" thickBot="1" x14ac:dyDescent="0.3">
      <c r="A12" s="5">
        <v>9</v>
      </c>
      <c r="B12" s="6" t="s">
        <v>22</v>
      </c>
      <c r="C12" s="6" t="s">
        <v>15</v>
      </c>
      <c r="D12" s="6" t="s">
        <v>10</v>
      </c>
      <c r="E12" s="7">
        <f t="shared" si="0"/>
        <v>0</v>
      </c>
      <c r="F12" s="7">
        <v>800</v>
      </c>
      <c r="G12" s="7">
        <f t="shared" si="1"/>
        <v>46863</v>
      </c>
      <c r="H12" s="8">
        <f t="shared" si="2"/>
        <v>8</v>
      </c>
    </row>
    <row r="13" spans="1:9" ht="17.25" thickBot="1" x14ac:dyDescent="0.3">
      <c r="A13" s="5">
        <v>10</v>
      </c>
      <c r="B13" s="6" t="s">
        <v>23</v>
      </c>
      <c r="C13" s="6" t="s">
        <v>12</v>
      </c>
      <c r="D13" s="6" t="s">
        <v>13</v>
      </c>
      <c r="E13" s="7">
        <f t="shared" si="0"/>
        <v>35000</v>
      </c>
      <c r="F13" s="7">
        <v>1100</v>
      </c>
      <c r="G13" s="7">
        <f t="shared" si="1"/>
        <v>52800</v>
      </c>
      <c r="H13" s="8">
        <f t="shared" si="2"/>
        <v>5</v>
      </c>
    </row>
    <row r="14" spans="1:9" ht="17.25" thickBot="1" x14ac:dyDescent="0.3">
      <c r="A14" s="5">
        <v>11</v>
      </c>
      <c r="B14" s="6" t="s">
        <v>24</v>
      </c>
      <c r="C14" s="6" t="s">
        <v>15</v>
      </c>
      <c r="D14" s="6" t="s">
        <v>10</v>
      </c>
      <c r="E14" s="7">
        <f t="shared" si="0"/>
        <v>0</v>
      </c>
      <c r="F14" s="7">
        <v>950</v>
      </c>
      <c r="G14" s="7">
        <f t="shared" si="1"/>
        <v>57363</v>
      </c>
      <c r="H14" s="8">
        <f t="shared" si="2"/>
        <v>3</v>
      </c>
    </row>
    <row r="15" spans="1:9" ht="17.25" thickBot="1" x14ac:dyDescent="0.3">
      <c r="A15" s="5">
        <v>12</v>
      </c>
      <c r="B15" s="6" t="s">
        <v>25</v>
      </c>
      <c r="C15" s="6" t="s">
        <v>26</v>
      </c>
      <c r="D15" s="6" t="s">
        <v>13</v>
      </c>
      <c r="E15" s="7">
        <f t="shared" si="0"/>
        <v>35000</v>
      </c>
      <c r="F15" s="7">
        <v>1000</v>
      </c>
      <c r="G15" s="7">
        <f t="shared" si="1"/>
        <v>48000</v>
      </c>
      <c r="H15" s="8">
        <f t="shared" si="2"/>
        <v>6</v>
      </c>
    </row>
    <row r="16" spans="1:9" ht="17.25" thickBot="1" x14ac:dyDescent="0.3">
      <c r="A16" s="9" t="s">
        <v>27</v>
      </c>
      <c r="B16" s="8"/>
      <c r="C16" s="10"/>
      <c r="D16" s="10"/>
      <c r="E16" s="10"/>
      <c r="F16" s="10"/>
      <c r="G16" s="10">
        <f>SUM(G4:G15)</f>
        <v>641115</v>
      </c>
      <c r="H16" s="8"/>
    </row>
    <row r="17" spans="1:8" ht="17.25" thickBot="1" x14ac:dyDescent="0.3">
      <c r="A17" s="9" t="s">
        <v>28</v>
      </c>
      <c r="B17" s="8"/>
      <c r="C17" s="10"/>
      <c r="D17" s="10"/>
      <c r="E17" s="10"/>
      <c r="F17" s="10"/>
      <c r="G17" s="10">
        <f>AVERAGE(G4:G15)</f>
        <v>53426.25</v>
      </c>
      <c r="H17" s="8"/>
    </row>
    <row r="18" spans="1:8" ht="17.25" thickBot="1" x14ac:dyDescent="0.3">
      <c r="A18" s="9" t="s">
        <v>29</v>
      </c>
      <c r="B18" s="8"/>
      <c r="C18" s="10"/>
      <c r="D18" s="10"/>
      <c r="E18" s="10"/>
      <c r="F18" s="10"/>
      <c r="G18" s="10">
        <f>MAX(G4:G15)</f>
        <v>96000</v>
      </c>
      <c r="H18" s="8"/>
    </row>
    <row r="19" spans="1:8" ht="17.25" thickBot="1" x14ac:dyDescent="0.3">
      <c r="A19" s="9" t="s">
        <v>30</v>
      </c>
      <c r="B19" s="8"/>
      <c r="C19" s="10"/>
      <c r="D19" s="10"/>
      <c r="E19" s="10"/>
      <c r="F19" s="10"/>
      <c r="G19" s="10">
        <f>MIN(G4:G15)</f>
        <v>38400</v>
      </c>
      <c r="H19" s="8"/>
    </row>
    <row r="21" spans="1:8" ht="17.25" thickBot="1" x14ac:dyDescent="0.3"/>
    <row r="22" spans="1:8" ht="17.25" thickBot="1" x14ac:dyDescent="0.3">
      <c r="B22" s="2" t="s">
        <v>3</v>
      </c>
      <c r="C22" s="2" t="s">
        <v>4</v>
      </c>
    </row>
    <row r="23" spans="1:8" ht="17.25" thickBot="1" x14ac:dyDescent="0.3">
      <c r="B23" s="8" t="s">
        <v>31</v>
      </c>
      <c r="C23" s="11">
        <v>0</v>
      </c>
    </row>
    <row r="24" spans="1:8" ht="17.25" thickBot="1" x14ac:dyDescent="0.3">
      <c r="B24" s="8" t="s">
        <v>32</v>
      </c>
      <c r="C24" s="11">
        <v>24000</v>
      </c>
    </row>
    <row r="25" spans="1:8" ht="17.25" thickBot="1" x14ac:dyDescent="0.3">
      <c r="B25" s="8" t="s">
        <v>33</v>
      </c>
      <c r="C25" s="11">
        <v>35000</v>
      </c>
    </row>
    <row r="28" spans="1:8" x14ac:dyDescent="0.25">
      <c r="A28" s="1" t="s">
        <v>35</v>
      </c>
    </row>
    <row r="30" spans="1:8" x14ac:dyDescent="0.25">
      <c r="B30" s="12" t="s">
        <v>3</v>
      </c>
      <c r="C30" s="12" t="s">
        <v>36</v>
      </c>
      <c r="D30" s="12" t="s">
        <v>37</v>
      </c>
    </row>
    <row r="31" spans="1:8" x14ac:dyDescent="0.25">
      <c r="B31" s="13" t="s">
        <v>10</v>
      </c>
      <c r="C31" s="13">
        <f>SUMIF(D4:D15,B31,G4:G15)</f>
        <v>276315</v>
      </c>
      <c r="D31" s="13">
        <f>COUNTIF(D4:D15,B31)</f>
        <v>5</v>
      </c>
    </row>
    <row r="34" spans="1:8" x14ac:dyDescent="0.25">
      <c r="A34" s="1" t="s">
        <v>38</v>
      </c>
    </row>
    <row r="35" spans="1:8" ht="17.25" thickBot="1" x14ac:dyDescent="0.3"/>
    <row r="36" spans="1:8" ht="17.25" thickBot="1" x14ac:dyDescent="0.3">
      <c r="A36" s="2" t="s">
        <v>0</v>
      </c>
      <c r="B36" s="3" t="s">
        <v>1</v>
      </c>
      <c r="C36" s="3" t="s">
        <v>2</v>
      </c>
      <c r="D36" s="3" t="s">
        <v>3</v>
      </c>
      <c r="E36" s="3" t="s">
        <v>4</v>
      </c>
      <c r="F36" s="3" t="s">
        <v>5</v>
      </c>
      <c r="G36" s="3" t="s">
        <v>6</v>
      </c>
      <c r="H36" s="4" t="s">
        <v>7</v>
      </c>
    </row>
    <row r="37" spans="1:8" ht="17.25" thickBot="1" x14ac:dyDescent="0.3">
      <c r="A37" s="5">
        <v>4</v>
      </c>
      <c r="B37" s="6" t="s">
        <v>17</v>
      </c>
      <c r="C37" s="6" t="s">
        <v>9</v>
      </c>
      <c r="D37" s="6" t="s">
        <v>16</v>
      </c>
      <c r="E37" s="7">
        <f t="shared" ref="E37:E48" si="3">VLOOKUP(MID(D37,6,1),$B$23:$C$25,2,FALSE)</f>
        <v>24000</v>
      </c>
      <c r="F37" s="7">
        <v>2000</v>
      </c>
      <c r="G37" s="7">
        <f t="shared" ref="G37:G48" si="4">IF(D37="Mega Basic",IF(F37&lt;=650,36363,36363+(F37-650)*70),F37*48)</f>
        <v>96000</v>
      </c>
      <c r="H37" s="8">
        <f t="shared" ref="H37:H48" si="5">RANK(G37,$G$4:$G$15,0)</f>
        <v>1</v>
      </c>
    </row>
    <row r="38" spans="1:8" ht="17.25" thickBot="1" x14ac:dyDescent="0.3">
      <c r="A38" s="5">
        <v>8</v>
      </c>
      <c r="B38" s="6" t="s">
        <v>21</v>
      </c>
      <c r="C38" s="6" t="s">
        <v>9</v>
      </c>
      <c r="D38" s="6" t="s">
        <v>13</v>
      </c>
      <c r="E38" s="7">
        <f t="shared" si="3"/>
        <v>35000</v>
      </c>
      <c r="F38" s="7">
        <v>900</v>
      </c>
      <c r="G38" s="7">
        <f t="shared" si="4"/>
        <v>43200</v>
      </c>
      <c r="H38" s="8">
        <f t="shared" si="5"/>
        <v>9</v>
      </c>
    </row>
    <row r="39" spans="1:8" ht="17.25" thickBot="1" x14ac:dyDescent="0.3">
      <c r="A39" s="5">
        <v>1</v>
      </c>
      <c r="B39" s="6" t="s">
        <v>8</v>
      </c>
      <c r="C39" s="6" t="s">
        <v>9</v>
      </c>
      <c r="D39" s="6" t="s">
        <v>10</v>
      </c>
      <c r="E39" s="7">
        <f t="shared" si="3"/>
        <v>0</v>
      </c>
      <c r="F39" s="7">
        <v>700</v>
      </c>
      <c r="G39" s="7">
        <f t="shared" si="4"/>
        <v>39863</v>
      </c>
      <c r="H39" s="8">
        <f t="shared" si="5"/>
        <v>10</v>
      </c>
    </row>
    <row r="40" spans="1:8" ht="17.25" thickBot="1" x14ac:dyDescent="0.3">
      <c r="A40" s="5">
        <v>12</v>
      </c>
      <c r="B40" s="6" t="s">
        <v>25</v>
      </c>
      <c r="C40" s="6" t="s">
        <v>26</v>
      </c>
      <c r="D40" s="6" t="s">
        <v>13</v>
      </c>
      <c r="E40" s="7">
        <f t="shared" si="3"/>
        <v>35000</v>
      </c>
      <c r="F40" s="7">
        <v>1000</v>
      </c>
      <c r="G40" s="7">
        <f t="shared" si="4"/>
        <v>48000</v>
      </c>
      <c r="H40" s="8">
        <f t="shared" si="5"/>
        <v>6</v>
      </c>
    </row>
    <row r="41" spans="1:8" ht="17.25" thickBot="1" x14ac:dyDescent="0.3">
      <c r="A41" s="5">
        <v>7</v>
      </c>
      <c r="B41" s="6" t="s">
        <v>20</v>
      </c>
      <c r="C41" s="6" t="s">
        <v>15</v>
      </c>
      <c r="D41" s="6" t="s">
        <v>10</v>
      </c>
      <c r="E41" s="7">
        <f t="shared" si="3"/>
        <v>0</v>
      </c>
      <c r="F41" s="7">
        <v>1200</v>
      </c>
      <c r="G41" s="7">
        <f t="shared" si="4"/>
        <v>74863</v>
      </c>
      <c r="H41" s="8">
        <f t="shared" si="5"/>
        <v>2</v>
      </c>
    </row>
    <row r="42" spans="1:8" ht="17.25" thickBot="1" x14ac:dyDescent="0.3">
      <c r="A42" s="5">
        <v>5</v>
      </c>
      <c r="B42" s="6" t="s">
        <v>18</v>
      </c>
      <c r="C42" s="6" t="s">
        <v>15</v>
      </c>
      <c r="D42" s="6" t="s">
        <v>10</v>
      </c>
      <c r="E42" s="7">
        <f t="shared" si="3"/>
        <v>0</v>
      </c>
      <c r="F42" s="7">
        <v>950</v>
      </c>
      <c r="G42" s="7">
        <f t="shared" si="4"/>
        <v>57363</v>
      </c>
      <c r="H42" s="8">
        <f t="shared" si="5"/>
        <v>3</v>
      </c>
    </row>
    <row r="43" spans="1:8" ht="17.25" thickBot="1" x14ac:dyDescent="0.3">
      <c r="A43" s="5">
        <v>11</v>
      </c>
      <c r="B43" s="6" t="s">
        <v>24</v>
      </c>
      <c r="C43" s="6" t="s">
        <v>15</v>
      </c>
      <c r="D43" s="6" t="s">
        <v>10</v>
      </c>
      <c r="E43" s="7">
        <f t="shared" si="3"/>
        <v>0</v>
      </c>
      <c r="F43" s="7">
        <v>950</v>
      </c>
      <c r="G43" s="7">
        <f t="shared" si="4"/>
        <v>57363</v>
      </c>
      <c r="H43" s="8">
        <f t="shared" si="5"/>
        <v>3</v>
      </c>
    </row>
    <row r="44" spans="1:8" ht="17.25" thickBot="1" x14ac:dyDescent="0.3">
      <c r="A44" s="5">
        <v>3</v>
      </c>
      <c r="B44" s="6" t="s">
        <v>14</v>
      </c>
      <c r="C44" s="6" t="s">
        <v>15</v>
      </c>
      <c r="D44" s="6" t="s">
        <v>16</v>
      </c>
      <c r="E44" s="7">
        <f t="shared" si="3"/>
        <v>24000</v>
      </c>
      <c r="F44" s="7">
        <v>1000</v>
      </c>
      <c r="G44" s="7">
        <f t="shared" si="4"/>
        <v>48000</v>
      </c>
      <c r="H44" s="8">
        <f t="shared" si="5"/>
        <v>6</v>
      </c>
    </row>
    <row r="45" spans="1:8" ht="17.25" thickBot="1" x14ac:dyDescent="0.3">
      <c r="A45" s="5">
        <v>9</v>
      </c>
      <c r="B45" s="6" t="s">
        <v>22</v>
      </c>
      <c r="C45" s="6" t="s">
        <v>15</v>
      </c>
      <c r="D45" s="6" t="s">
        <v>10</v>
      </c>
      <c r="E45" s="7">
        <f t="shared" si="3"/>
        <v>0</v>
      </c>
      <c r="F45" s="7">
        <v>800</v>
      </c>
      <c r="G45" s="7">
        <f t="shared" si="4"/>
        <v>46863</v>
      </c>
      <c r="H45" s="8">
        <f t="shared" si="5"/>
        <v>8</v>
      </c>
    </row>
    <row r="46" spans="1:8" ht="17.25" thickBot="1" x14ac:dyDescent="0.3">
      <c r="A46" s="5">
        <v>10</v>
      </c>
      <c r="B46" s="6" t="s">
        <v>23</v>
      </c>
      <c r="C46" s="6" t="s">
        <v>12</v>
      </c>
      <c r="D46" s="6" t="s">
        <v>13</v>
      </c>
      <c r="E46" s="7">
        <f t="shared" si="3"/>
        <v>35000</v>
      </c>
      <c r="F46" s="7">
        <v>1100</v>
      </c>
      <c r="G46" s="7">
        <f t="shared" si="4"/>
        <v>52800</v>
      </c>
      <c r="H46" s="8">
        <f t="shared" si="5"/>
        <v>5</v>
      </c>
    </row>
    <row r="47" spans="1:8" ht="17.25" thickBot="1" x14ac:dyDescent="0.3">
      <c r="A47" s="5">
        <v>2</v>
      </c>
      <c r="B47" s="6" t="s">
        <v>11</v>
      </c>
      <c r="C47" s="6" t="s">
        <v>12</v>
      </c>
      <c r="D47" s="6" t="s">
        <v>13</v>
      </c>
      <c r="E47" s="7">
        <f t="shared" si="3"/>
        <v>35000</v>
      </c>
      <c r="F47" s="7">
        <v>800</v>
      </c>
      <c r="G47" s="7">
        <f t="shared" si="4"/>
        <v>38400</v>
      </c>
      <c r="H47" s="8">
        <f t="shared" si="5"/>
        <v>11</v>
      </c>
    </row>
    <row r="48" spans="1:8" ht="17.25" thickBot="1" x14ac:dyDescent="0.3">
      <c r="A48" s="5">
        <v>6</v>
      </c>
      <c r="B48" s="6" t="s">
        <v>19</v>
      </c>
      <c r="C48" s="6" t="s">
        <v>12</v>
      </c>
      <c r="D48" s="6" t="s">
        <v>16</v>
      </c>
      <c r="E48" s="7">
        <f t="shared" si="3"/>
        <v>24000</v>
      </c>
      <c r="F48" s="7">
        <v>800</v>
      </c>
      <c r="G48" s="7">
        <f t="shared" si="4"/>
        <v>38400</v>
      </c>
      <c r="H48" s="8">
        <f t="shared" si="5"/>
        <v>11</v>
      </c>
    </row>
    <row r="49" spans="1:8" ht="17.25" thickBot="1" x14ac:dyDescent="0.3">
      <c r="A49" s="9" t="s">
        <v>27</v>
      </c>
      <c r="B49" s="8"/>
      <c r="C49" s="10"/>
      <c r="D49" s="10"/>
      <c r="E49" s="10"/>
      <c r="F49" s="10"/>
      <c r="G49" s="10">
        <f>SUM(G37:G48)</f>
        <v>641115</v>
      </c>
      <c r="H49" s="8"/>
    </row>
    <row r="50" spans="1:8" ht="17.25" thickBot="1" x14ac:dyDescent="0.3">
      <c r="A50" s="9" t="s">
        <v>28</v>
      </c>
      <c r="B50" s="8"/>
      <c r="C50" s="10"/>
      <c r="D50" s="10"/>
      <c r="E50" s="10"/>
      <c r="F50" s="10"/>
      <c r="G50" s="10">
        <f>AVERAGE(G37:G48)</f>
        <v>53426.25</v>
      </c>
      <c r="H50" s="8"/>
    </row>
    <row r="51" spans="1:8" ht="17.25" thickBot="1" x14ac:dyDescent="0.3">
      <c r="A51" s="9" t="s">
        <v>29</v>
      </c>
      <c r="B51" s="8"/>
      <c r="C51" s="10"/>
      <c r="D51" s="10"/>
      <c r="E51" s="10"/>
      <c r="F51" s="10"/>
      <c r="G51" s="10">
        <f>MAX(G37:G48)</f>
        <v>96000</v>
      </c>
      <c r="H51" s="8"/>
    </row>
    <row r="52" spans="1:8" ht="17.25" thickBot="1" x14ac:dyDescent="0.3">
      <c r="A52" s="9" t="s">
        <v>30</v>
      </c>
      <c r="B52" s="8"/>
      <c r="C52" s="10"/>
      <c r="D52" s="10"/>
      <c r="E52" s="10"/>
      <c r="F52" s="10"/>
      <c r="G52" s="10">
        <f>MIN(G37:G48)</f>
        <v>38400</v>
      </c>
      <c r="H52" s="8"/>
    </row>
    <row r="55" spans="1:8" x14ac:dyDescent="0.25">
      <c r="A55" s="1" t="s">
        <v>39</v>
      </c>
    </row>
    <row r="56" spans="1:8" x14ac:dyDescent="0.25">
      <c r="A56" s="1" t="s">
        <v>40</v>
      </c>
    </row>
    <row r="57" spans="1:8" ht="17.25" thickBot="1" x14ac:dyDescent="0.3"/>
    <row r="58" spans="1:8" ht="17.25" thickBot="1" x14ac:dyDescent="0.3">
      <c r="A58" s="2" t="s">
        <v>0</v>
      </c>
      <c r="B58" s="3" t="s">
        <v>1</v>
      </c>
      <c r="C58" s="3" t="s">
        <v>2</v>
      </c>
      <c r="D58" s="3" t="s">
        <v>3</v>
      </c>
      <c r="E58" s="3" t="s">
        <v>4</v>
      </c>
      <c r="F58" s="3" t="s">
        <v>5</v>
      </c>
      <c r="G58" s="3" t="s">
        <v>6</v>
      </c>
      <c r="H58" s="4" t="s">
        <v>7</v>
      </c>
    </row>
    <row r="59" spans="1:8" ht="17.25" thickBot="1" x14ac:dyDescent="0.3">
      <c r="A59" s="5">
        <v>4</v>
      </c>
      <c r="B59" s="6" t="s">
        <v>17</v>
      </c>
      <c r="C59" s="6" t="s">
        <v>9</v>
      </c>
      <c r="D59" s="6" t="s">
        <v>16</v>
      </c>
      <c r="E59" s="7">
        <f t="shared" ref="E59:E70" si="6">VLOOKUP(MID(D59,6,1),$B$23:$C$25,2,FALSE)</f>
        <v>24000</v>
      </c>
      <c r="F59" s="7">
        <v>2000</v>
      </c>
      <c r="G59" s="7">
        <f t="shared" ref="G59:G70" si="7">IF(D59="Mega Basic",IF(F59&lt;=650,36363,36363+(F59-650)*70),F59*48)</f>
        <v>96000</v>
      </c>
      <c r="H59" s="8">
        <f t="shared" ref="H59:H70" si="8">RANK(G59,$G$4:$G$15,0)</f>
        <v>1</v>
      </c>
    </row>
    <row r="60" spans="1:8" ht="17.25" thickBot="1" x14ac:dyDescent="0.3">
      <c r="A60" s="5">
        <v>8</v>
      </c>
      <c r="B60" s="6" t="s">
        <v>21</v>
      </c>
      <c r="C60" s="6" t="s">
        <v>9</v>
      </c>
      <c r="D60" s="6" t="s">
        <v>13</v>
      </c>
      <c r="E60" s="7">
        <f t="shared" si="6"/>
        <v>35000</v>
      </c>
      <c r="F60" s="7">
        <v>900</v>
      </c>
      <c r="G60" s="7">
        <f t="shared" si="7"/>
        <v>43200</v>
      </c>
      <c r="H60" s="8">
        <f t="shared" si="8"/>
        <v>9</v>
      </c>
    </row>
    <row r="61" spans="1:8" ht="17.25" thickBot="1" x14ac:dyDescent="0.3">
      <c r="A61" s="5">
        <v>1</v>
      </c>
      <c r="B61" s="6" t="s">
        <v>8</v>
      </c>
      <c r="C61" s="6" t="s">
        <v>9</v>
      </c>
      <c r="D61" s="6" t="s">
        <v>10</v>
      </c>
      <c r="E61" s="7">
        <f t="shared" si="6"/>
        <v>0</v>
      </c>
      <c r="F61" s="7">
        <v>700</v>
      </c>
      <c r="G61" s="7">
        <f t="shared" si="7"/>
        <v>39863</v>
      </c>
      <c r="H61" s="8">
        <f t="shared" si="8"/>
        <v>10</v>
      </c>
    </row>
    <row r="62" spans="1:8" ht="17.25" thickBot="1" x14ac:dyDescent="0.3">
      <c r="A62" s="5">
        <v>12</v>
      </c>
      <c r="B62" s="6" t="s">
        <v>25</v>
      </c>
      <c r="C62" s="6" t="s">
        <v>26</v>
      </c>
      <c r="D62" s="6" t="s">
        <v>13</v>
      </c>
      <c r="E62" s="7">
        <f t="shared" si="6"/>
        <v>35000</v>
      </c>
      <c r="F62" s="7">
        <v>1000</v>
      </c>
      <c r="G62" s="7">
        <f t="shared" si="7"/>
        <v>48000</v>
      </c>
      <c r="H62" s="8">
        <f t="shared" si="8"/>
        <v>6</v>
      </c>
    </row>
    <row r="63" spans="1:8" ht="17.25" thickBot="1" x14ac:dyDescent="0.3">
      <c r="A63" s="5">
        <v>7</v>
      </c>
      <c r="B63" s="6" t="s">
        <v>20</v>
      </c>
      <c r="C63" s="6" t="s">
        <v>15</v>
      </c>
      <c r="D63" s="6" t="s">
        <v>10</v>
      </c>
      <c r="E63" s="7">
        <f t="shared" si="6"/>
        <v>0</v>
      </c>
      <c r="F63" s="7">
        <v>1200</v>
      </c>
      <c r="G63" s="7">
        <f t="shared" si="7"/>
        <v>74863</v>
      </c>
      <c r="H63" s="8">
        <f t="shared" si="8"/>
        <v>2</v>
      </c>
    </row>
    <row r="64" spans="1:8" ht="17.25" thickBot="1" x14ac:dyDescent="0.3">
      <c r="A64" s="5">
        <v>5</v>
      </c>
      <c r="B64" s="6" t="s">
        <v>18</v>
      </c>
      <c r="C64" s="6" t="s">
        <v>15</v>
      </c>
      <c r="D64" s="6" t="s">
        <v>10</v>
      </c>
      <c r="E64" s="7">
        <f t="shared" si="6"/>
        <v>0</v>
      </c>
      <c r="F64" s="7">
        <v>950</v>
      </c>
      <c r="G64" s="7">
        <f t="shared" si="7"/>
        <v>57363</v>
      </c>
      <c r="H64" s="8">
        <f t="shared" si="8"/>
        <v>3</v>
      </c>
    </row>
    <row r="65" spans="1:9" ht="17.25" thickBot="1" x14ac:dyDescent="0.3">
      <c r="A65" s="5">
        <v>11</v>
      </c>
      <c r="B65" s="6" t="s">
        <v>24</v>
      </c>
      <c r="C65" s="6" t="s">
        <v>15</v>
      </c>
      <c r="D65" s="6" t="s">
        <v>10</v>
      </c>
      <c r="E65" s="7">
        <f t="shared" si="6"/>
        <v>0</v>
      </c>
      <c r="F65" s="7">
        <v>950</v>
      </c>
      <c r="G65" s="7">
        <f t="shared" si="7"/>
        <v>57363</v>
      </c>
      <c r="H65" s="8">
        <f t="shared" si="8"/>
        <v>3</v>
      </c>
    </row>
    <row r="66" spans="1:9" ht="17.25" thickBot="1" x14ac:dyDescent="0.3">
      <c r="A66" s="5">
        <v>3</v>
      </c>
      <c r="B66" s="6" t="s">
        <v>14</v>
      </c>
      <c r="C66" s="6" t="s">
        <v>15</v>
      </c>
      <c r="D66" s="6" t="s">
        <v>16</v>
      </c>
      <c r="E66" s="7">
        <f t="shared" si="6"/>
        <v>24000</v>
      </c>
      <c r="F66" s="7">
        <v>1000</v>
      </c>
      <c r="G66" s="7">
        <f t="shared" si="7"/>
        <v>48000</v>
      </c>
      <c r="H66" s="8">
        <f t="shared" si="8"/>
        <v>6</v>
      </c>
    </row>
    <row r="67" spans="1:9" ht="17.25" thickBot="1" x14ac:dyDescent="0.3">
      <c r="A67" s="5">
        <v>9</v>
      </c>
      <c r="B67" s="6" t="s">
        <v>22</v>
      </c>
      <c r="C67" s="6" t="s">
        <v>15</v>
      </c>
      <c r="D67" s="6" t="s">
        <v>10</v>
      </c>
      <c r="E67" s="7">
        <f t="shared" si="6"/>
        <v>0</v>
      </c>
      <c r="F67" s="7">
        <v>800</v>
      </c>
      <c r="G67" s="7">
        <f t="shared" si="7"/>
        <v>46863</v>
      </c>
      <c r="H67" s="8">
        <f t="shared" si="8"/>
        <v>8</v>
      </c>
    </row>
    <row r="68" spans="1:9" ht="17.25" thickBot="1" x14ac:dyDescent="0.3">
      <c r="A68" s="5">
        <v>10</v>
      </c>
      <c r="B68" s="6" t="s">
        <v>23</v>
      </c>
      <c r="C68" s="6" t="s">
        <v>12</v>
      </c>
      <c r="D68" s="6" t="s">
        <v>13</v>
      </c>
      <c r="E68" s="7">
        <f t="shared" si="6"/>
        <v>35000</v>
      </c>
      <c r="F68" s="7">
        <v>1100</v>
      </c>
      <c r="G68" s="7">
        <f t="shared" si="7"/>
        <v>52800</v>
      </c>
      <c r="H68" s="8">
        <f t="shared" si="8"/>
        <v>5</v>
      </c>
    </row>
    <row r="69" spans="1:9" ht="17.25" thickBot="1" x14ac:dyDescent="0.3">
      <c r="A69" s="5">
        <v>2</v>
      </c>
      <c r="B69" s="6" t="s">
        <v>11</v>
      </c>
      <c r="C69" s="6" t="s">
        <v>12</v>
      </c>
      <c r="D69" s="6" t="s">
        <v>13</v>
      </c>
      <c r="E69" s="7">
        <f t="shared" si="6"/>
        <v>35000</v>
      </c>
      <c r="F69" s="7">
        <v>800</v>
      </c>
      <c r="G69" s="7">
        <f t="shared" si="7"/>
        <v>38400</v>
      </c>
      <c r="H69" s="8">
        <f t="shared" si="8"/>
        <v>11</v>
      </c>
    </row>
    <row r="70" spans="1:9" ht="17.25" thickBot="1" x14ac:dyDescent="0.3">
      <c r="A70" s="5">
        <v>6</v>
      </c>
      <c r="B70" s="6" t="s">
        <v>19</v>
      </c>
      <c r="C70" s="6" t="s">
        <v>12</v>
      </c>
      <c r="D70" s="6" t="s">
        <v>16</v>
      </c>
      <c r="E70" s="7">
        <f t="shared" si="6"/>
        <v>24000</v>
      </c>
      <c r="F70" s="7">
        <v>800</v>
      </c>
      <c r="G70" s="7">
        <f t="shared" si="7"/>
        <v>38400</v>
      </c>
      <c r="H70" s="8">
        <f t="shared" si="8"/>
        <v>11</v>
      </c>
    </row>
    <row r="72" spans="1:9" x14ac:dyDescent="0.25">
      <c r="A72" s="1" t="s">
        <v>41</v>
      </c>
    </row>
    <row r="73" spans="1:9" x14ac:dyDescent="0.25">
      <c r="A73" s="1" t="s">
        <v>42</v>
      </c>
    </row>
    <row r="74" spans="1:9" x14ac:dyDescent="0.25">
      <c r="B74" s="14" t="s">
        <v>6</v>
      </c>
      <c r="C74" s="14" t="s">
        <v>6</v>
      </c>
    </row>
    <row r="75" spans="1:9" x14ac:dyDescent="0.25">
      <c r="B75" s="13" t="s">
        <v>43</v>
      </c>
      <c r="C75" s="13" t="s">
        <v>44</v>
      </c>
    </row>
    <row r="76" spans="1:9" ht="17.25" thickBot="1" x14ac:dyDescent="0.3"/>
    <row r="77" spans="1:9" ht="17.25" thickBot="1" x14ac:dyDescent="0.3">
      <c r="B77" s="2" t="s">
        <v>0</v>
      </c>
      <c r="C77" s="3" t="s">
        <v>1</v>
      </c>
      <c r="D77" s="3" t="s">
        <v>2</v>
      </c>
      <c r="E77" s="3" t="s">
        <v>3</v>
      </c>
      <c r="F77" s="3" t="s">
        <v>4</v>
      </c>
      <c r="G77" s="3" t="s">
        <v>5</v>
      </c>
      <c r="H77" s="3" t="s">
        <v>6</v>
      </c>
      <c r="I77" s="4" t="s">
        <v>7</v>
      </c>
    </row>
    <row r="78" spans="1:9" ht="17.25" thickBot="1" x14ac:dyDescent="0.3">
      <c r="B78" s="5">
        <v>4</v>
      </c>
      <c r="C78" s="6" t="s">
        <v>17</v>
      </c>
      <c r="D78" s="6" t="s">
        <v>9</v>
      </c>
      <c r="E78" s="6" t="s">
        <v>16</v>
      </c>
      <c r="F78" s="7">
        <v>24000</v>
      </c>
      <c r="G78" s="7">
        <v>2000</v>
      </c>
      <c r="H78" s="7">
        <v>96000</v>
      </c>
      <c r="I78" s="8">
        <v>1</v>
      </c>
    </row>
    <row r="81" spans="1:9" x14ac:dyDescent="0.25">
      <c r="A81" s="1" t="s">
        <v>45</v>
      </c>
    </row>
    <row r="82" spans="1:9" x14ac:dyDescent="0.25">
      <c r="A82" s="1" t="s">
        <v>42</v>
      </c>
    </row>
    <row r="83" spans="1:9" x14ac:dyDescent="0.25">
      <c r="B83" s="14" t="s">
        <v>2</v>
      </c>
      <c r="C83" s="14" t="s">
        <v>3</v>
      </c>
    </row>
    <row r="84" spans="1:9" x14ac:dyDescent="0.25">
      <c r="B84" s="13" t="s">
        <v>12</v>
      </c>
      <c r="C84" s="13"/>
    </row>
    <row r="85" spans="1:9" x14ac:dyDescent="0.25">
      <c r="B85" s="13"/>
      <c r="C85" s="13" t="s">
        <v>10</v>
      </c>
    </row>
    <row r="86" spans="1:9" ht="17.25" thickBot="1" x14ac:dyDescent="0.3"/>
    <row r="87" spans="1:9" ht="17.25" thickBot="1" x14ac:dyDescent="0.3">
      <c r="B87" s="2" t="s">
        <v>0</v>
      </c>
      <c r="C87" s="3" t="s">
        <v>1</v>
      </c>
      <c r="D87" s="3" t="s">
        <v>2</v>
      </c>
      <c r="E87" s="3" t="s">
        <v>3</v>
      </c>
      <c r="F87" s="3" t="s">
        <v>4</v>
      </c>
      <c r="G87" s="3" t="s">
        <v>5</v>
      </c>
      <c r="H87" s="3" t="s">
        <v>6</v>
      </c>
      <c r="I87" s="4" t="s">
        <v>7</v>
      </c>
    </row>
    <row r="88" spans="1:9" ht="17.25" thickBot="1" x14ac:dyDescent="0.3">
      <c r="B88" s="5">
        <v>1</v>
      </c>
      <c r="C88" s="6" t="s">
        <v>8</v>
      </c>
      <c r="D88" s="6" t="s">
        <v>9</v>
      </c>
      <c r="E88" s="6" t="s">
        <v>10</v>
      </c>
      <c r="F88" s="7">
        <v>0</v>
      </c>
      <c r="G88" s="7">
        <v>700</v>
      </c>
      <c r="H88" s="7">
        <v>39863</v>
      </c>
      <c r="I88" s="8">
        <v>10</v>
      </c>
    </row>
    <row r="89" spans="1:9" ht="17.25" thickBot="1" x14ac:dyDescent="0.3">
      <c r="B89" s="5">
        <v>7</v>
      </c>
      <c r="C89" s="6" t="s">
        <v>20</v>
      </c>
      <c r="D89" s="6" t="s">
        <v>15</v>
      </c>
      <c r="E89" s="6" t="s">
        <v>10</v>
      </c>
      <c r="F89" s="7">
        <v>0</v>
      </c>
      <c r="G89" s="7">
        <v>1200</v>
      </c>
      <c r="H89" s="7">
        <v>74863</v>
      </c>
      <c r="I89" s="8">
        <v>2</v>
      </c>
    </row>
    <row r="90" spans="1:9" ht="17.25" thickBot="1" x14ac:dyDescent="0.3">
      <c r="B90" s="5">
        <v>5</v>
      </c>
      <c r="C90" s="6" t="s">
        <v>18</v>
      </c>
      <c r="D90" s="6" t="s">
        <v>15</v>
      </c>
      <c r="E90" s="6" t="s">
        <v>10</v>
      </c>
      <c r="F90" s="7">
        <v>0</v>
      </c>
      <c r="G90" s="7">
        <v>950</v>
      </c>
      <c r="H90" s="7">
        <v>57363</v>
      </c>
      <c r="I90" s="8">
        <v>3</v>
      </c>
    </row>
    <row r="91" spans="1:9" ht="17.25" thickBot="1" x14ac:dyDescent="0.3">
      <c r="B91" s="5">
        <v>11</v>
      </c>
      <c r="C91" s="6" t="s">
        <v>24</v>
      </c>
      <c r="D91" s="6" t="s">
        <v>15</v>
      </c>
      <c r="E91" s="6" t="s">
        <v>10</v>
      </c>
      <c r="F91" s="7">
        <v>0</v>
      </c>
      <c r="G91" s="7">
        <v>950</v>
      </c>
      <c r="H91" s="7">
        <v>57363</v>
      </c>
      <c r="I91" s="8">
        <v>3</v>
      </c>
    </row>
    <row r="92" spans="1:9" ht="17.25" thickBot="1" x14ac:dyDescent="0.3">
      <c r="B92" s="5">
        <v>9</v>
      </c>
      <c r="C92" s="6" t="s">
        <v>22</v>
      </c>
      <c r="D92" s="6" t="s">
        <v>15</v>
      </c>
      <c r="E92" s="6" t="s">
        <v>10</v>
      </c>
      <c r="F92" s="7">
        <v>0</v>
      </c>
      <c r="G92" s="7">
        <v>800</v>
      </c>
      <c r="H92" s="7">
        <v>46863</v>
      </c>
      <c r="I92" s="8">
        <v>8</v>
      </c>
    </row>
    <row r="93" spans="1:9" ht="17.25" thickBot="1" x14ac:dyDescent="0.3">
      <c r="B93" s="5">
        <v>10</v>
      </c>
      <c r="C93" s="6" t="s">
        <v>23</v>
      </c>
      <c r="D93" s="6" t="s">
        <v>12</v>
      </c>
      <c r="E93" s="6" t="s">
        <v>13</v>
      </c>
      <c r="F93" s="7">
        <v>35000</v>
      </c>
      <c r="G93" s="7">
        <v>1100</v>
      </c>
      <c r="H93" s="7">
        <v>52800</v>
      </c>
      <c r="I93" s="8">
        <v>5</v>
      </c>
    </row>
    <row r="94" spans="1:9" ht="17.25" thickBot="1" x14ac:dyDescent="0.3">
      <c r="B94" s="5">
        <v>2</v>
      </c>
      <c r="C94" s="6" t="s">
        <v>11</v>
      </c>
      <c r="D94" s="6" t="s">
        <v>12</v>
      </c>
      <c r="E94" s="6" t="s">
        <v>13</v>
      </c>
      <c r="F94" s="7">
        <v>35000</v>
      </c>
      <c r="G94" s="7">
        <v>800</v>
      </c>
      <c r="H94" s="7">
        <v>38400</v>
      </c>
      <c r="I94" s="8">
        <v>11</v>
      </c>
    </row>
    <row r="95" spans="1:9" ht="17.25" thickBot="1" x14ac:dyDescent="0.3">
      <c r="B95" s="5">
        <v>6</v>
      </c>
      <c r="C95" s="6" t="s">
        <v>19</v>
      </c>
      <c r="D95" s="6" t="s">
        <v>12</v>
      </c>
      <c r="E95" s="6" t="s">
        <v>16</v>
      </c>
      <c r="F95" s="7">
        <v>24000</v>
      </c>
      <c r="G95" s="7">
        <v>800</v>
      </c>
      <c r="H95" s="7">
        <v>38400</v>
      </c>
      <c r="I95" s="8">
        <v>11</v>
      </c>
    </row>
    <row r="97" spans="1:1" x14ac:dyDescent="0.25">
      <c r="A97" s="1" t="s">
        <v>46</v>
      </c>
    </row>
  </sheetData>
  <mergeCells count="1">
    <mergeCell ref="A1:H1"/>
  </mergeCells>
  <pageMargins left="0.75" right="0.75" top="1" bottom="1" header="0.5" footer="0.5"/>
  <pageSetup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bài cho thêm 1</vt:lpstr>
      <vt:lpstr>'bài cho thêm 1'!Criteria</vt:lpstr>
      <vt:lpstr>'bài cho thêm 1'!Extract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</dc:creator>
  <cp:lastModifiedBy>PH</cp:lastModifiedBy>
  <dcterms:created xsi:type="dcterms:W3CDTF">2020-03-27T10:24:56Z</dcterms:created>
  <dcterms:modified xsi:type="dcterms:W3CDTF">2020-03-27T10:38:39Z</dcterms:modified>
</cp:coreProperties>
</file>