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 \THCS NTH 2018-2019\TRUONG THCS NGUYEN THI HUONG\Phong tai chinh_NTH\Cong khai\2020\"/>
    </mc:Choice>
  </mc:AlternateContent>
  <bookViews>
    <workbookView xWindow="240" yWindow="60" windowWidth="19440" windowHeight="6975"/>
  </bookViews>
  <sheets>
    <sheet name="Bieu 7" sheetId="6" r:id="rId1"/>
  </sheets>
  <definedNames>
    <definedName name="_xlnm.Print_Titles" localSheetId="0">'Bieu 7'!$8:$8</definedName>
  </definedNames>
  <calcPr calcId="152511"/>
</workbook>
</file>

<file path=xl/calcChain.xml><?xml version="1.0" encoding="utf-8"?>
<calcChain xmlns="http://schemas.openxmlformats.org/spreadsheetml/2006/main">
  <c r="C17" i="6" l="1"/>
  <c r="C11" i="6"/>
  <c r="C42" i="6"/>
  <c r="C35" i="6"/>
  <c r="C43" i="6"/>
  <c r="C34" i="6"/>
  <c r="C21" i="6"/>
  <c r="C39" i="6"/>
  <c r="C49" i="6"/>
  <c r="C48" i="6"/>
  <c r="C59" i="6"/>
  <c r="C54" i="6"/>
  <c r="C60" i="6"/>
  <c r="C66" i="6"/>
  <c r="C72" i="6"/>
  <c r="C78" i="6"/>
  <c r="C84" i="6"/>
  <c r="C90" i="6"/>
  <c r="C96" i="6"/>
  <c r="C102" i="6"/>
  <c r="C108" i="6"/>
  <c r="C114" i="6"/>
  <c r="C47" i="6"/>
</calcChain>
</file>

<file path=xl/sharedStrings.xml><?xml version="1.0" encoding="utf-8"?>
<sst xmlns="http://schemas.openxmlformats.org/spreadsheetml/2006/main" count="128" uniqueCount="56">
  <si>
    <t>A</t>
  </si>
  <si>
    <t>B</t>
  </si>
  <si>
    <t xml:space="preserve"> Dự toán chi ngân sách nhà nước</t>
  </si>
  <si>
    <t>Nội dung</t>
  </si>
  <si>
    <t xml:space="preserve">Số 
TT </t>
  </si>
  <si>
    <t>Dự toán được giao</t>
  </si>
  <si>
    <t>C</t>
  </si>
  <si>
    <t xml:space="preserve"> Biểu số 7 - Ban hành kèm theo Thông tư số 61/2017/TT-BTC ngày 15 tháng 6 năm 2017 của Bộ Tài chính</t>
  </si>
  <si>
    <t>Thu phí, lệ phí</t>
  </si>
  <si>
    <t>Dự toán thu</t>
  </si>
  <si>
    <t>Thu sự nghiệp khác</t>
  </si>
  <si>
    <t>Chi thanh toán cá nhân</t>
  </si>
  <si>
    <t>Chi nghiệp vụ chuyên môn</t>
  </si>
  <si>
    <t>Chi mua sắm, sửa chữa</t>
  </si>
  <si>
    <t>Chi khác</t>
  </si>
  <si>
    <t>Dự toán chi nguồn khác</t>
  </si>
  <si>
    <t>Học phí theo quy định</t>
  </si>
  <si>
    <t>Trích 40% chi cải cách tiền lương</t>
  </si>
  <si>
    <t>Thiết bị vật dụng bán trú</t>
  </si>
  <si>
    <t>Vệ sinh bán trú</t>
  </si>
  <si>
    <t>Đv tính: đồng</t>
  </si>
  <si>
    <t>Thu nhập tăng thêm NQ 03/2018/NQ-HĐND</t>
  </si>
  <si>
    <t>Tiết kiệm 10% cải cách tiền lương</t>
  </si>
  <si>
    <t>DỰ TOÁN THU- CHI NGÂN SÁCH NHÀ NƯỚC NĂM 2020</t>
  </si>
  <si>
    <t>Kinh phí thường xuyên</t>
  </si>
  <si>
    <t>Tăng lương cơ sở</t>
  </si>
  <si>
    <t>Nguồn thu ngân sách cấp</t>
  </si>
  <si>
    <t>Thu cấp bù  học phí theo Nghị quyết 25/HĐND-2018</t>
  </si>
  <si>
    <t>Thu cấp bù miễn giảm học phí</t>
  </si>
  <si>
    <t>Nguồn thu ngân sách cấp bù</t>
  </si>
  <si>
    <t>2% Thuế TNDN</t>
  </si>
  <si>
    <t xml:space="preserve">  Đơn vị: TRƯỜNG THCS NGUYỄN THỊ HƯƠNG</t>
  </si>
  <si>
    <t xml:space="preserve"> Chương: 622</t>
  </si>
  <si>
    <t>Kinh phí không thường xuyên</t>
  </si>
  <si>
    <t>Thu cấp bù học phí theo Nghị quyết 25 năm 2019 chuyển sang năm 2020 (60%)</t>
  </si>
  <si>
    <t xml:space="preserve">Quản lý và phục vụ bán trú  </t>
  </si>
  <si>
    <t>Tổ chức học 2 buổi</t>
  </si>
  <si>
    <t xml:space="preserve">Học phí tăng cường tiếng anh </t>
  </si>
  <si>
    <t xml:space="preserve">Tiếng anh Bản xứ </t>
  </si>
  <si>
    <t>Tin học</t>
  </si>
  <si>
    <t>Thu thiết bị, vật dụng bán trú</t>
  </si>
  <si>
    <t xml:space="preserve">HP nghề phổ thông </t>
  </si>
  <si>
    <t xml:space="preserve">Thu vệ sinh bán trú </t>
  </si>
  <si>
    <t>Thu vệ sinh lớp hai buổi</t>
  </si>
  <si>
    <t>Thu dạy kỹ năng sống</t>
  </si>
  <si>
    <t xml:space="preserve">Thu học năng khiếu </t>
  </si>
  <si>
    <t>Học phí theo qui định</t>
  </si>
  <si>
    <t>Vệ sinh lớp hai buổi</t>
  </si>
  <si>
    <t>Dạy kỹ năng sống</t>
  </si>
  <si>
    <t xml:space="preserve">Học năng khiếu </t>
  </si>
  <si>
    <t xml:space="preserve">         Nguyễn Thị Kim Hồng</t>
  </si>
  <si>
    <t xml:space="preserve">     Võ Minh Tý</t>
  </si>
  <si>
    <r>
      <t xml:space="preserve">                                                                                     </t>
    </r>
    <r>
      <rPr>
        <i/>
        <sz val="12"/>
        <rFont val="Times New Roman"/>
        <family val="1"/>
      </rPr>
      <t xml:space="preserve">Nhà Bè, ngày 02 tháng 01 năm 2020    </t>
    </r>
  </si>
  <si>
    <t xml:space="preserve"> HIỆU TRƯỞNG</t>
  </si>
  <si>
    <t xml:space="preserve">                  KẾ TOÁN                                                                       </t>
  </si>
  <si>
    <t>(Kèm theo Quyết định số 02/QĐ-NTH ngày 02/01/2020 của của Hiệu trưởng 
Trường THCS Nguyễn Thị Hương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</si>
</sst>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i/>
      <sz val="11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i/>
      <sz val="12"/>
      <name val="Times New Roman"/>
      <family val="1"/>
    </font>
    <font>
      <sz val="12"/>
      <name val="Cambria"/>
      <family val="1"/>
      <charset val="163"/>
      <scheme val="major"/>
    </font>
    <font>
      <b/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3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0" borderId="1" xfId="2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wrapText="1"/>
    </xf>
    <xf numFmtId="164" fontId="6" fillId="0" borderId="1" xfId="2" applyFont="1" applyBorder="1" applyAlignment="1">
      <alignment vertical="top" wrapText="1"/>
    </xf>
    <xf numFmtId="164" fontId="6" fillId="0" borderId="1" xfId="2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2" applyFont="1" applyFill="1" applyBorder="1" applyAlignment="1">
      <alignment wrapText="1"/>
    </xf>
    <xf numFmtId="0" fontId="2" fillId="2" borderId="0" xfId="0" applyFont="1" applyFill="1"/>
    <xf numFmtId="0" fontId="10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2" applyFont="1" applyFill="1" applyBorder="1" applyAlignment="1">
      <alignment wrapText="1"/>
    </xf>
    <xf numFmtId="0" fontId="6" fillId="2" borderId="0" xfId="0" applyFont="1" applyFill="1"/>
    <xf numFmtId="0" fontId="11" fillId="2" borderId="0" xfId="0" applyFont="1" applyFill="1"/>
    <xf numFmtId="0" fontId="6" fillId="2" borderId="1" xfId="0" applyFont="1" applyFill="1" applyBorder="1" applyAlignment="1">
      <alignment horizontal="justify" wrapText="1"/>
    </xf>
    <xf numFmtId="164" fontId="6" fillId="2" borderId="1" xfId="2" applyFont="1" applyFill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164" fontId="2" fillId="0" borderId="1" xfId="2" applyFont="1" applyBorder="1" applyAlignment="1">
      <alignment horizontal="justify" wrapText="1"/>
    </xf>
    <xf numFmtId="164" fontId="2" fillId="0" borderId="0" xfId="0" applyNumberFormat="1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4" fontId="6" fillId="0" borderId="1" xfId="2" applyFont="1" applyBorder="1" applyAlignment="1">
      <alignment horizontal="center" vertical="top" wrapText="1"/>
    </xf>
    <xf numFmtId="0" fontId="8" fillId="2" borderId="1" xfId="0" applyFont="1" applyFill="1" applyBorder="1" applyAlignment="1">
      <alignment wrapText="1"/>
    </xf>
    <xf numFmtId="164" fontId="6" fillId="2" borderId="1" xfId="2" applyFont="1" applyFill="1" applyBorder="1" applyAlignment="1">
      <alignment horizontal="center" vertical="top" wrapText="1"/>
    </xf>
    <xf numFmtId="164" fontId="6" fillId="2" borderId="0" xfId="0" applyNumberFormat="1" applyFont="1" applyFill="1"/>
    <xf numFmtId="0" fontId="7" fillId="2" borderId="1" xfId="0" applyFont="1" applyFill="1" applyBorder="1" applyAlignment="1">
      <alignment wrapText="1"/>
    </xf>
    <xf numFmtId="164" fontId="2" fillId="2" borderId="1" xfId="2" applyFont="1" applyFill="1" applyBorder="1" applyAlignment="1">
      <alignment horizontal="center" vertical="top" wrapText="1"/>
    </xf>
    <xf numFmtId="0" fontId="7" fillId="2" borderId="0" xfId="0" applyFont="1" applyFill="1"/>
    <xf numFmtId="164" fontId="2" fillId="2" borderId="1" xfId="2" applyFont="1" applyFill="1" applyBorder="1"/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wrapText="1"/>
    </xf>
    <xf numFmtId="164" fontId="2" fillId="0" borderId="1" xfId="2" applyFont="1" applyBorder="1" applyAlignment="1">
      <alignment horizontal="center" vertical="top" wrapText="1"/>
    </xf>
    <xf numFmtId="164" fontId="2" fillId="0" borderId="1" xfId="2" applyFont="1" applyBorder="1"/>
    <xf numFmtId="0" fontId="8" fillId="0" borderId="1" xfId="0" applyFont="1" applyBorder="1" applyAlignment="1">
      <alignment horizontal="justify" wrapText="1"/>
    </xf>
    <xf numFmtId="164" fontId="8" fillId="0" borderId="1" xfId="2" applyFont="1" applyBorder="1"/>
    <xf numFmtId="164" fontId="7" fillId="0" borderId="1" xfId="2" applyFont="1" applyBorder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1" xfId="0" applyFont="1" applyBorder="1"/>
    <xf numFmtId="164" fontId="6" fillId="0" borderId="0" xfId="0" applyNumberFormat="1" applyFont="1"/>
    <xf numFmtId="164" fontId="2" fillId="2" borderId="0" xfId="0" applyNumberFormat="1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3" xfId="0" applyFont="1" applyBorder="1" applyAlignment="1">
      <alignment horizontal="right"/>
    </xf>
    <xf numFmtId="0" fontId="6" fillId="0" borderId="0" xfId="0" applyFont="1"/>
    <xf numFmtId="0" fontId="14" fillId="0" borderId="0" xfId="0" applyFont="1" applyAlignment="1">
      <alignment horizontal="center"/>
    </xf>
    <xf numFmtId="164" fontId="2" fillId="0" borderId="1" xfId="2" applyFont="1" applyBorder="1" applyAlignment="1">
      <alignment wrapText="1"/>
    </xf>
    <xf numFmtId="164" fontId="7" fillId="0" borderId="1" xfId="2" applyFont="1" applyBorder="1" applyAlignment="1">
      <alignment horizontal="center" wrapText="1"/>
    </xf>
    <xf numFmtId="164" fontId="2" fillId="0" borderId="1" xfId="2" applyFont="1" applyBorder="1" applyAlignment="1">
      <alignment horizontal="center" wrapText="1"/>
    </xf>
    <xf numFmtId="164" fontId="6" fillId="0" borderId="1" xfId="2" applyFont="1" applyBorder="1" applyAlignment="1">
      <alignment horizontal="center" wrapText="1"/>
    </xf>
  </cellXfs>
  <cellStyles count="3">
    <cellStyle name="Comma [0]" xfId="2" builtinId="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topLeftCell="A2" zoomScale="115" zoomScaleNormal="115" workbookViewId="0">
      <selection activeCell="C12" sqref="C12"/>
    </sheetView>
  </sheetViews>
  <sheetFormatPr defaultColWidth="9" defaultRowHeight="18" x14ac:dyDescent="0.25"/>
  <cols>
    <col min="1" max="1" width="4.42578125" style="11" customWidth="1"/>
    <col min="2" max="2" width="60.28515625" style="11" customWidth="1"/>
    <col min="3" max="4" width="29.7109375" style="11" customWidth="1"/>
    <col min="5" max="5" width="20.42578125" style="11" customWidth="1"/>
    <col min="6" max="16384" width="9" style="11"/>
  </cols>
  <sheetData>
    <row r="1" spans="1:4" ht="41.25" hidden="1" customHeight="1" x14ac:dyDescent="0.25">
      <c r="A1" s="66" t="s">
        <v>7</v>
      </c>
      <c r="B1" s="66"/>
      <c r="C1" s="66"/>
      <c r="D1" s="10"/>
    </row>
    <row r="2" spans="1:4" x14ac:dyDescent="0.25">
      <c r="A2" s="68" t="s">
        <v>31</v>
      </c>
      <c r="B2" s="68"/>
      <c r="C2" s="63"/>
      <c r="D2" s="12"/>
    </row>
    <row r="3" spans="1:4" x14ac:dyDescent="0.25">
      <c r="A3" s="68" t="s">
        <v>32</v>
      </c>
      <c r="B3" s="68"/>
      <c r="C3" s="63"/>
      <c r="D3" s="12"/>
    </row>
    <row r="4" spans="1:4" ht="27" customHeight="1" x14ac:dyDescent="0.3">
      <c r="A4" s="69" t="s">
        <v>23</v>
      </c>
      <c r="B4" s="69"/>
      <c r="C4" s="69"/>
      <c r="D4" s="12"/>
    </row>
    <row r="5" spans="1:4" ht="19.5" customHeight="1" x14ac:dyDescent="0.25">
      <c r="A5" s="65" t="s">
        <v>55</v>
      </c>
      <c r="B5" s="65"/>
      <c r="C5" s="65"/>
      <c r="D5" s="13"/>
    </row>
    <row r="6" spans="1:4" ht="15" customHeight="1" x14ac:dyDescent="0.25">
      <c r="A6" s="65"/>
      <c r="B6" s="65"/>
      <c r="C6" s="65"/>
      <c r="D6" s="12"/>
    </row>
    <row r="7" spans="1:4" x14ac:dyDescent="0.25">
      <c r="A7" s="12"/>
      <c r="B7" s="67" t="s">
        <v>20</v>
      </c>
      <c r="C7" s="67"/>
      <c r="D7" s="12"/>
    </row>
    <row r="8" spans="1:4" ht="18.75" customHeight="1" x14ac:dyDescent="0.25">
      <c r="A8" s="14" t="s">
        <v>4</v>
      </c>
      <c r="B8" s="15" t="s">
        <v>3</v>
      </c>
      <c r="C8" s="16" t="s">
        <v>5</v>
      </c>
      <c r="D8" s="12"/>
    </row>
    <row r="9" spans="1:4" s="19" customFormat="1" x14ac:dyDescent="0.25">
      <c r="A9" s="7" t="s">
        <v>0</v>
      </c>
      <c r="B9" s="17" t="s">
        <v>9</v>
      </c>
      <c r="C9" s="18"/>
      <c r="D9" s="63"/>
    </row>
    <row r="10" spans="1:4" s="19" customFormat="1" x14ac:dyDescent="0.25">
      <c r="A10" s="7">
        <v>1</v>
      </c>
      <c r="B10" s="20" t="s">
        <v>8</v>
      </c>
      <c r="C10" s="21"/>
      <c r="D10" s="63"/>
    </row>
    <row r="11" spans="1:4" s="19" customFormat="1" ht="18" customHeight="1" x14ac:dyDescent="0.25">
      <c r="A11" s="7">
        <v>2</v>
      </c>
      <c r="B11" s="20" t="s">
        <v>26</v>
      </c>
      <c r="C11" s="22">
        <f>C12+C14+C15+C16+C13</f>
        <v>6295106000</v>
      </c>
      <c r="D11" s="63"/>
    </row>
    <row r="12" spans="1:4" s="26" customFormat="1" ht="18" customHeight="1" x14ac:dyDescent="0.25">
      <c r="A12" s="6"/>
      <c r="B12" s="23" t="s">
        <v>24</v>
      </c>
      <c r="C12" s="24">
        <v>4352009000</v>
      </c>
      <c r="D12" s="25"/>
    </row>
    <row r="13" spans="1:4" s="26" customFormat="1" ht="18" customHeight="1" x14ac:dyDescent="0.25">
      <c r="A13" s="6"/>
      <c r="B13" s="23" t="s">
        <v>33</v>
      </c>
      <c r="C13" s="24">
        <v>56620000</v>
      </c>
      <c r="D13" s="25"/>
    </row>
    <row r="14" spans="1:4" s="26" customFormat="1" ht="18" customHeight="1" x14ac:dyDescent="0.25">
      <c r="A14" s="6"/>
      <c r="B14" s="23" t="s">
        <v>21</v>
      </c>
      <c r="C14" s="24">
        <v>1131589000</v>
      </c>
      <c r="D14" s="25"/>
    </row>
    <row r="15" spans="1:4" s="26" customFormat="1" ht="18" customHeight="1" x14ac:dyDescent="0.25">
      <c r="A15" s="6"/>
      <c r="B15" s="23" t="s">
        <v>22</v>
      </c>
      <c r="C15" s="24">
        <v>139959000</v>
      </c>
      <c r="D15" s="62"/>
    </row>
    <row r="16" spans="1:4" s="26" customFormat="1" ht="18" customHeight="1" x14ac:dyDescent="0.25">
      <c r="A16" s="6"/>
      <c r="B16" s="23" t="s">
        <v>25</v>
      </c>
      <c r="C16" s="24">
        <v>614929000</v>
      </c>
      <c r="D16" s="25"/>
    </row>
    <row r="17" spans="1:4" s="31" customFormat="1" ht="18" customHeight="1" x14ac:dyDescent="0.25">
      <c r="A17" s="27">
        <v>3</v>
      </c>
      <c r="B17" s="28" t="s">
        <v>29</v>
      </c>
      <c r="C17" s="29">
        <f>C18+C19+C20</f>
        <v>561363000</v>
      </c>
      <c r="D17" s="30"/>
    </row>
    <row r="18" spans="1:4" s="26" customFormat="1" ht="18" customHeight="1" x14ac:dyDescent="0.25">
      <c r="A18" s="6"/>
      <c r="B18" s="23" t="s">
        <v>28</v>
      </c>
      <c r="C18" s="24">
        <v>39105000</v>
      </c>
      <c r="D18" s="25"/>
    </row>
    <row r="19" spans="1:4" s="26" customFormat="1" ht="18" customHeight="1" x14ac:dyDescent="0.25">
      <c r="A19" s="6"/>
      <c r="B19" s="23" t="s">
        <v>27</v>
      </c>
      <c r="C19" s="24">
        <v>412335000</v>
      </c>
      <c r="D19" s="25"/>
    </row>
    <row r="20" spans="1:4" s="26" customFormat="1" ht="35.25" customHeight="1" x14ac:dyDescent="0.25">
      <c r="A20" s="6"/>
      <c r="B20" s="23" t="s">
        <v>34</v>
      </c>
      <c r="C20" s="24">
        <v>109923000</v>
      </c>
      <c r="D20" s="25"/>
    </row>
    <row r="21" spans="1:4" s="31" customFormat="1" x14ac:dyDescent="0.25">
      <c r="A21" s="27">
        <v>4</v>
      </c>
      <c r="B21" s="32" t="s">
        <v>10</v>
      </c>
      <c r="C21" s="33">
        <f>SUM(C22:C33)</f>
        <v>3206390000</v>
      </c>
      <c r="D21" s="30"/>
    </row>
    <row r="22" spans="1:4" x14ac:dyDescent="0.25">
      <c r="A22" s="1"/>
      <c r="B22" s="34" t="s">
        <v>46</v>
      </c>
      <c r="C22" s="35">
        <v>158490000</v>
      </c>
      <c r="D22" s="12"/>
    </row>
    <row r="23" spans="1:4" x14ac:dyDescent="0.25">
      <c r="A23" s="1"/>
      <c r="B23" s="34" t="s">
        <v>35</v>
      </c>
      <c r="C23" s="35">
        <v>252000000</v>
      </c>
      <c r="D23" s="12"/>
    </row>
    <row r="24" spans="1:4" x14ac:dyDescent="0.25">
      <c r="A24" s="1"/>
      <c r="B24" s="34" t="s">
        <v>36</v>
      </c>
      <c r="C24" s="35">
        <v>422640000</v>
      </c>
      <c r="D24" s="12"/>
    </row>
    <row r="25" spans="1:4" x14ac:dyDescent="0.25">
      <c r="A25" s="1"/>
      <c r="B25" s="34" t="s">
        <v>37</v>
      </c>
      <c r="C25" s="35">
        <v>236880000</v>
      </c>
      <c r="D25" s="12"/>
    </row>
    <row r="26" spans="1:4" x14ac:dyDescent="0.25">
      <c r="A26" s="1"/>
      <c r="B26" s="34" t="s">
        <v>38</v>
      </c>
      <c r="C26" s="35">
        <v>1247290000</v>
      </c>
      <c r="D26" s="12"/>
    </row>
    <row r="27" spans="1:4" x14ac:dyDescent="0.25">
      <c r="A27" s="1"/>
      <c r="B27" s="34" t="s">
        <v>39</v>
      </c>
      <c r="C27" s="35">
        <v>180090000</v>
      </c>
      <c r="D27" s="12"/>
    </row>
    <row r="28" spans="1:4" x14ac:dyDescent="0.25">
      <c r="A28" s="1"/>
      <c r="B28" s="34" t="s">
        <v>40</v>
      </c>
      <c r="C28" s="35">
        <v>40000000</v>
      </c>
      <c r="D28" s="12"/>
    </row>
    <row r="29" spans="1:4" x14ac:dyDescent="0.25">
      <c r="A29" s="1"/>
      <c r="B29" s="34" t="s">
        <v>41</v>
      </c>
      <c r="C29" s="35">
        <v>16800000</v>
      </c>
      <c r="D29" s="12"/>
    </row>
    <row r="30" spans="1:4" x14ac:dyDescent="0.25">
      <c r="A30" s="1"/>
      <c r="B30" s="34" t="s">
        <v>42</v>
      </c>
      <c r="C30" s="35">
        <v>72000000</v>
      </c>
      <c r="D30" s="12"/>
    </row>
    <row r="31" spans="1:4" x14ac:dyDescent="0.25">
      <c r="A31" s="1"/>
      <c r="B31" s="34" t="s">
        <v>43</v>
      </c>
      <c r="C31" s="35">
        <v>60030000</v>
      </c>
      <c r="D31" s="36"/>
    </row>
    <row r="32" spans="1:4" x14ac:dyDescent="0.25">
      <c r="A32" s="1"/>
      <c r="B32" s="34" t="s">
        <v>44</v>
      </c>
      <c r="C32" s="35">
        <v>340170000</v>
      </c>
      <c r="D32" s="12"/>
    </row>
    <row r="33" spans="1:4" x14ac:dyDescent="0.25">
      <c r="A33" s="1"/>
      <c r="B33" s="34" t="s">
        <v>45</v>
      </c>
      <c r="C33" s="35">
        <v>180000000</v>
      </c>
      <c r="D33" s="12"/>
    </row>
    <row r="34" spans="1:4" s="19" customFormat="1" x14ac:dyDescent="0.25">
      <c r="A34" s="7" t="s">
        <v>1</v>
      </c>
      <c r="B34" s="17" t="s">
        <v>2</v>
      </c>
      <c r="C34" s="18">
        <f>C35+C43</f>
        <v>6856469000.1399994</v>
      </c>
      <c r="D34" s="63"/>
    </row>
    <row r="35" spans="1:4" s="19" customFormat="1" x14ac:dyDescent="0.25">
      <c r="A35" s="7"/>
      <c r="B35" s="20" t="s">
        <v>26</v>
      </c>
      <c r="C35" s="22">
        <f>SUM(C36:C42)</f>
        <v>6295106000.1399994</v>
      </c>
      <c r="D35" s="61"/>
    </row>
    <row r="36" spans="1:4" x14ac:dyDescent="0.25">
      <c r="A36" s="1">
        <v>1</v>
      </c>
      <c r="B36" s="37" t="s">
        <v>11</v>
      </c>
      <c r="C36" s="70">
        <v>3051034454.1399999</v>
      </c>
      <c r="D36" s="36"/>
    </row>
    <row r="37" spans="1:4" x14ac:dyDescent="0.25">
      <c r="A37" s="1">
        <v>2</v>
      </c>
      <c r="B37" s="37" t="s">
        <v>12</v>
      </c>
      <c r="C37" s="70">
        <v>802093746</v>
      </c>
      <c r="D37" s="12"/>
    </row>
    <row r="38" spans="1:4" x14ac:dyDescent="0.25">
      <c r="A38" s="1">
        <v>3</v>
      </c>
      <c r="B38" s="37" t="s">
        <v>13</v>
      </c>
      <c r="C38" s="71">
        <v>195000000</v>
      </c>
      <c r="D38" s="12"/>
    </row>
    <row r="39" spans="1:4" x14ac:dyDescent="0.25">
      <c r="A39" s="1">
        <v>4</v>
      </c>
      <c r="B39" s="37" t="s">
        <v>14</v>
      </c>
      <c r="C39" s="72">
        <f>280000000+23880800</f>
        <v>303880800</v>
      </c>
      <c r="D39" s="12"/>
    </row>
    <row r="40" spans="1:4" x14ac:dyDescent="0.25">
      <c r="A40" s="1"/>
      <c r="B40" s="23" t="s">
        <v>33</v>
      </c>
      <c r="C40" s="24">
        <v>56620000</v>
      </c>
      <c r="D40" s="12"/>
    </row>
    <row r="41" spans="1:4" x14ac:dyDescent="0.25">
      <c r="A41" s="1"/>
      <c r="B41" s="23" t="s">
        <v>21</v>
      </c>
      <c r="C41" s="24">
        <v>1131589000</v>
      </c>
      <c r="D41" s="12"/>
    </row>
    <row r="42" spans="1:4" x14ac:dyDescent="0.25">
      <c r="A42" s="1"/>
      <c r="B42" s="23" t="s">
        <v>25</v>
      </c>
      <c r="C42" s="24">
        <f>614929000+139959000</f>
        <v>754888000</v>
      </c>
      <c r="D42" s="12"/>
    </row>
    <row r="43" spans="1:4" s="19" customFormat="1" x14ac:dyDescent="0.25">
      <c r="A43" s="7"/>
      <c r="B43" s="20" t="s">
        <v>29</v>
      </c>
      <c r="C43" s="73">
        <f>C44+C45+C46</f>
        <v>561363000</v>
      </c>
      <c r="D43" s="63"/>
    </row>
    <row r="44" spans="1:4" x14ac:dyDescent="0.25">
      <c r="A44" s="1">
        <v>1</v>
      </c>
      <c r="B44" s="37" t="s">
        <v>28</v>
      </c>
      <c r="C44" s="72">
        <v>39105000</v>
      </c>
      <c r="D44" s="12"/>
    </row>
    <row r="45" spans="1:4" x14ac:dyDescent="0.25">
      <c r="A45" s="1">
        <v>2</v>
      </c>
      <c r="B45" s="37" t="s">
        <v>27</v>
      </c>
      <c r="C45" s="72">
        <v>412335000</v>
      </c>
      <c r="D45" s="12"/>
    </row>
    <row r="46" spans="1:4" ht="31.5" x14ac:dyDescent="0.25">
      <c r="A46" s="1">
        <v>3</v>
      </c>
      <c r="B46" s="37" t="s">
        <v>34</v>
      </c>
      <c r="C46" s="72">
        <v>109923000</v>
      </c>
      <c r="D46" s="12"/>
    </row>
    <row r="47" spans="1:4" s="19" customFormat="1" x14ac:dyDescent="0.25">
      <c r="A47" s="3" t="s">
        <v>6</v>
      </c>
      <c r="B47" s="38" t="s">
        <v>15</v>
      </c>
      <c r="C47" s="39">
        <f>C48+C54+C60+C66+C72+C78+C84+C90+C96+C102+C108+C114</f>
        <v>3206390000</v>
      </c>
      <c r="D47" s="61"/>
    </row>
    <row r="48" spans="1:4" s="31" customFormat="1" x14ac:dyDescent="0.25">
      <c r="A48" s="4"/>
      <c r="B48" s="40" t="s">
        <v>16</v>
      </c>
      <c r="C48" s="41">
        <f>SUM(C49:C53)</f>
        <v>158490000</v>
      </c>
      <c r="D48" s="42"/>
    </row>
    <row r="49" spans="1:4" s="26" customFormat="1" x14ac:dyDescent="0.25">
      <c r="A49" s="5">
        <v>1</v>
      </c>
      <c r="B49" s="43" t="s">
        <v>17</v>
      </c>
      <c r="C49" s="44">
        <f>C22*40%</f>
        <v>63396000</v>
      </c>
      <c r="D49" s="25"/>
    </row>
    <row r="50" spans="1:4" s="26" customFormat="1" x14ac:dyDescent="0.25">
      <c r="A50" s="5">
        <v>2</v>
      </c>
      <c r="B50" s="43" t="s">
        <v>11</v>
      </c>
      <c r="C50" s="44">
        <v>20649200</v>
      </c>
      <c r="D50" s="25"/>
    </row>
    <row r="51" spans="1:4" s="26" customFormat="1" x14ac:dyDescent="0.25">
      <c r="A51" s="5">
        <v>2</v>
      </c>
      <c r="B51" s="43" t="s">
        <v>12</v>
      </c>
      <c r="C51" s="44">
        <v>62444800</v>
      </c>
      <c r="D51" s="25"/>
    </row>
    <row r="52" spans="1:4" s="26" customFormat="1" x14ac:dyDescent="0.25">
      <c r="A52" s="6">
        <v>3</v>
      </c>
      <c r="B52" s="43" t="s">
        <v>13</v>
      </c>
      <c r="C52" s="44">
        <v>12000000</v>
      </c>
      <c r="D52" s="25"/>
    </row>
    <row r="53" spans="1:4" s="26" customFormat="1" x14ac:dyDescent="0.25">
      <c r="A53" s="6">
        <v>4</v>
      </c>
      <c r="B53" s="45" t="s">
        <v>14</v>
      </c>
      <c r="C53" s="46"/>
      <c r="D53" s="25"/>
    </row>
    <row r="54" spans="1:4" s="19" customFormat="1" x14ac:dyDescent="0.25">
      <c r="A54" s="3"/>
      <c r="B54" s="47" t="s">
        <v>35</v>
      </c>
      <c r="C54" s="39">
        <f>SUM(C55:C59)</f>
        <v>252000000</v>
      </c>
      <c r="D54" s="63"/>
    </row>
    <row r="55" spans="1:4" x14ac:dyDescent="0.25">
      <c r="A55" s="2">
        <v>1</v>
      </c>
      <c r="B55" s="48" t="s">
        <v>11</v>
      </c>
      <c r="C55" s="49">
        <v>226960000</v>
      </c>
      <c r="D55" s="12"/>
    </row>
    <row r="56" spans="1:4" x14ac:dyDescent="0.25">
      <c r="A56" s="2">
        <v>2</v>
      </c>
      <c r="B56" s="48" t="s">
        <v>12</v>
      </c>
      <c r="C56" s="49">
        <v>20000000</v>
      </c>
      <c r="D56" s="12"/>
    </row>
    <row r="57" spans="1:4" x14ac:dyDescent="0.25">
      <c r="A57" s="1">
        <v>3</v>
      </c>
      <c r="B57" s="48" t="s">
        <v>13</v>
      </c>
      <c r="C57" s="49"/>
      <c r="D57" s="12"/>
    </row>
    <row r="58" spans="1:4" x14ac:dyDescent="0.25">
      <c r="A58" s="1">
        <v>4</v>
      </c>
      <c r="B58" s="37" t="s">
        <v>14</v>
      </c>
      <c r="C58" s="50"/>
      <c r="D58" s="12"/>
    </row>
    <row r="59" spans="1:4" x14ac:dyDescent="0.25">
      <c r="A59" s="1">
        <v>5</v>
      </c>
      <c r="B59" s="37" t="s">
        <v>30</v>
      </c>
      <c r="C59" s="50">
        <f>C23*2%</f>
        <v>5040000</v>
      </c>
      <c r="D59" s="12"/>
    </row>
    <row r="60" spans="1:4" s="19" customFormat="1" x14ac:dyDescent="0.25">
      <c r="A60" s="3"/>
      <c r="B60" s="47" t="s">
        <v>36</v>
      </c>
      <c r="C60" s="39">
        <f>SUM(C61:C65)</f>
        <v>422640000</v>
      </c>
      <c r="D60" s="63"/>
    </row>
    <row r="61" spans="1:4" x14ac:dyDescent="0.25">
      <c r="A61" s="2">
        <v>1</v>
      </c>
      <c r="B61" s="48" t="s">
        <v>11</v>
      </c>
      <c r="C61" s="49">
        <v>338112000</v>
      </c>
      <c r="D61" s="12"/>
    </row>
    <row r="62" spans="1:4" x14ac:dyDescent="0.25">
      <c r="A62" s="2">
        <v>2</v>
      </c>
      <c r="B62" s="48" t="s">
        <v>12</v>
      </c>
      <c r="C62" s="49">
        <v>76075200</v>
      </c>
      <c r="D62" s="12"/>
    </row>
    <row r="63" spans="1:4" x14ac:dyDescent="0.25">
      <c r="A63" s="1">
        <v>3</v>
      </c>
      <c r="B63" s="48" t="s">
        <v>13</v>
      </c>
      <c r="C63" s="49"/>
      <c r="D63" s="12"/>
    </row>
    <row r="64" spans="1:4" x14ac:dyDescent="0.25">
      <c r="A64" s="1">
        <v>4</v>
      </c>
      <c r="B64" s="37" t="s">
        <v>14</v>
      </c>
      <c r="C64" s="50"/>
      <c r="D64" s="12"/>
    </row>
    <row r="65" spans="1:4" x14ac:dyDescent="0.25">
      <c r="A65" s="1">
        <v>5</v>
      </c>
      <c r="B65" s="37" t="s">
        <v>30</v>
      </c>
      <c r="C65" s="50">
        <v>8452800</v>
      </c>
      <c r="D65" s="12"/>
    </row>
    <row r="66" spans="1:4" s="19" customFormat="1" x14ac:dyDescent="0.25">
      <c r="A66" s="3"/>
      <c r="B66" s="51" t="s">
        <v>37</v>
      </c>
      <c r="C66" s="39">
        <f>SUM(C67:C71)</f>
        <v>236880000</v>
      </c>
      <c r="D66" s="63"/>
    </row>
    <row r="67" spans="1:4" x14ac:dyDescent="0.25">
      <c r="A67" s="2">
        <v>1</v>
      </c>
      <c r="B67" s="48" t="s">
        <v>11</v>
      </c>
      <c r="C67" s="49">
        <v>123615240</v>
      </c>
      <c r="D67" s="12"/>
    </row>
    <row r="68" spans="1:4" x14ac:dyDescent="0.25">
      <c r="A68" s="2">
        <v>2</v>
      </c>
      <c r="B68" s="48" t="s">
        <v>12</v>
      </c>
      <c r="C68" s="49">
        <v>108527160</v>
      </c>
      <c r="D68" s="12"/>
    </row>
    <row r="69" spans="1:4" x14ac:dyDescent="0.25">
      <c r="A69" s="1">
        <v>3</v>
      </c>
      <c r="B69" s="48" t="s">
        <v>13</v>
      </c>
      <c r="C69" s="49"/>
      <c r="D69" s="12"/>
    </row>
    <row r="70" spans="1:4" x14ac:dyDescent="0.25">
      <c r="A70" s="1">
        <v>4</v>
      </c>
      <c r="B70" s="37" t="s">
        <v>14</v>
      </c>
      <c r="C70" s="50"/>
      <c r="D70" s="12"/>
    </row>
    <row r="71" spans="1:4" x14ac:dyDescent="0.25">
      <c r="A71" s="1">
        <v>5</v>
      </c>
      <c r="B71" s="37" t="s">
        <v>30</v>
      </c>
      <c r="C71" s="50">
        <v>4737600</v>
      </c>
      <c r="D71" s="12"/>
    </row>
    <row r="72" spans="1:4" s="19" customFormat="1" x14ac:dyDescent="0.25">
      <c r="A72" s="3"/>
      <c r="B72" s="51" t="s">
        <v>38</v>
      </c>
      <c r="C72" s="39">
        <f>SUM(C73:C77)</f>
        <v>1247290000</v>
      </c>
      <c r="D72" s="63"/>
    </row>
    <row r="73" spans="1:4" x14ac:dyDescent="0.25">
      <c r="A73" s="2">
        <v>1</v>
      </c>
      <c r="B73" s="48" t="s">
        <v>11</v>
      </c>
      <c r="C73" s="49">
        <v>85000000</v>
      </c>
      <c r="D73" s="12"/>
    </row>
    <row r="74" spans="1:4" x14ac:dyDescent="0.25">
      <c r="A74" s="2">
        <v>2</v>
      </c>
      <c r="B74" s="48" t="s">
        <v>12</v>
      </c>
      <c r="C74" s="49">
        <v>1137344200</v>
      </c>
      <c r="D74" s="12"/>
    </row>
    <row r="75" spans="1:4" x14ac:dyDescent="0.25">
      <c r="A75" s="1">
        <v>3</v>
      </c>
      <c r="B75" s="48" t="s">
        <v>13</v>
      </c>
      <c r="C75" s="49"/>
      <c r="D75" s="12"/>
    </row>
    <row r="76" spans="1:4" x14ac:dyDescent="0.25">
      <c r="A76" s="1">
        <v>4</v>
      </c>
      <c r="B76" s="37" t="s">
        <v>14</v>
      </c>
      <c r="C76" s="50"/>
      <c r="D76" s="12"/>
    </row>
    <row r="77" spans="1:4" x14ac:dyDescent="0.25">
      <c r="A77" s="1">
        <v>5</v>
      </c>
      <c r="B77" s="37" t="s">
        <v>30</v>
      </c>
      <c r="C77" s="50">
        <v>24945800</v>
      </c>
      <c r="D77" s="12"/>
    </row>
    <row r="78" spans="1:4" s="19" customFormat="1" x14ac:dyDescent="0.25">
      <c r="A78" s="3"/>
      <c r="B78" s="38" t="s">
        <v>39</v>
      </c>
      <c r="C78" s="39">
        <f>SUM(C79:C83)</f>
        <v>180090000</v>
      </c>
      <c r="D78" s="63"/>
    </row>
    <row r="79" spans="1:4" x14ac:dyDescent="0.25">
      <c r="A79" s="2">
        <v>1</v>
      </c>
      <c r="B79" s="48" t="s">
        <v>11</v>
      </c>
      <c r="C79" s="49">
        <v>10000000</v>
      </c>
      <c r="D79" s="12"/>
    </row>
    <row r="80" spans="1:4" x14ac:dyDescent="0.25">
      <c r="A80" s="2">
        <v>2</v>
      </c>
      <c r="B80" s="48" t="s">
        <v>12</v>
      </c>
      <c r="C80" s="49">
        <v>166488200</v>
      </c>
      <c r="D80" s="12"/>
    </row>
    <row r="81" spans="1:4" x14ac:dyDescent="0.25">
      <c r="A81" s="1">
        <v>3</v>
      </c>
      <c r="B81" s="48" t="s">
        <v>13</v>
      </c>
      <c r="C81" s="49"/>
      <c r="D81" s="12"/>
    </row>
    <row r="82" spans="1:4" x14ac:dyDescent="0.25">
      <c r="A82" s="1">
        <v>4</v>
      </c>
      <c r="B82" s="37" t="s">
        <v>14</v>
      </c>
      <c r="C82" s="50"/>
      <c r="D82" s="12"/>
    </row>
    <row r="83" spans="1:4" x14ac:dyDescent="0.25">
      <c r="A83" s="1">
        <v>5</v>
      </c>
      <c r="B83" s="37" t="s">
        <v>30</v>
      </c>
      <c r="C83" s="50">
        <v>3601800</v>
      </c>
      <c r="D83" s="12"/>
    </row>
    <row r="84" spans="1:4" s="19" customFormat="1" x14ac:dyDescent="0.25">
      <c r="A84" s="3"/>
      <c r="B84" s="38" t="s">
        <v>18</v>
      </c>
      <c r="C84" s="39">
        <f>SUM(C85:C89)</f>
        <v>40000000</v>
      </c>
      <c r="D84" s="63"/>
    </row>
    <row r="85" spans="1:4" x14ac:dyDescent="0.25">
      <c r="A85" s="8">
        <v>1</v>
      </c>
      <c r="B85" s="48" t="s">
        <v>11</v>
      </c>
      <c r="C85" s="49"/>
      <c r="D85" s="12"/>
    </row>
    <row r="86" spans="1:4" x14ac:dyDescent="0.25">
      <c r="A86" s="8">
        <v>2</v>
      </c>
      <c r="B86" s="48" t="s">
        <v>12</v>
      </c>
      <c r="C86" s="49">
        <v>39200000</v>
      </c>
      <c r="D86" s="12"/>
    </row>
    <row r="87" spans="1:4" x14ac:dyDescent="0.25">
      <c r="A87" s="8">
        <v>3</v>
      </c>
      <c r="B87" s="48" t="s">
        <v>13</v>
      </c>
      <c r="C87" s="49"/>
      <c r="D87" s="12"/>
    </row>
    <row r="88" spans="1:4" x14ac:dyDescent="0.25">
      <c r="A88" s="8">
        <v>4</v>
      </c>
      <c r="B88" s="37" t="s">
        <v>14</v>
      </c>
      <c r="C88" s="50"/>
      <c r="D88" s="12"/>
    </row>
    <row r="89" spans="1:4" x14ac:dyDescent="0.25">
      <c r="A89" s="8">
        <v>5</v>
      </c>
      <c r="B89" s="37" t="s">
        <v>30</v>
      </c>
      <c r="C89" s="50">
        <v>800000</v>
      </c>
      <c r="D89" s="12"/>
    </row>
    <row r="90" spans="1:4" s="19" customFormat="1" x14ac:dyDescent="0.25">
      <c r="A90" s="3"/>
      <c r="B90" s="51" t="s">
        <v>41</v>
      </c>
      <c r="C90" s="39">
        <f>SUM(C91:C95)</f>
        <v>16800000</v>
      </c>
      <c r="D90" s="63"/>
    </row>
    <row r="91" spans="1:4" x14ac:dyDescent="0.25">
      <c r="A91" s="8">
        <v>1</v>
      </c>
      <c r="B91" s="48" t="s">
        <v>11</v>
      </c>
      <c r="C91" s="49">
        <v>10147500</v>
      </c>
      <c r="D91" s="12"/>
    </row>
    <row r="92" spans="1:4" x14ac:dyDescent="0.25">
      <c r="A92" s="8">
        <v>2</v>
      </c>
      <c r="B92" s="48" t="s">
        <v>12</v>
      </c>
      <c r="C92" s="49">
        <v>3516500</v>
      </c>
      <c r="D92" s="12"/>
    </row>
    <row r="93" spans="1:4" x14ac:dyDescent="0.25">
      <c r="A93" s="8">
        <v>3</v>
      </c>
      <c r="B93" s="48" t="s">
        <v>13</v>
      </c>
      <c r="C93" s="49"/>
      <c r="D93" s="12"/>
    </row>
    <row r="94" spans="1:4" x14ac:dyDescent="0.25">
      <c r="A94" s="8">
        <v>4</v>
      </c>
      <c r="B94" s="37" t="s">
        <v>14</v>
      </c>
      <c r="C94" s="50">
        <v>2800000</v>
      </c>
      <c r="D94" s="12"/>
    </row>
    <row r="95" spans="1:4" x14ac:dyDescent="0.25">
      <c r="A95" s="8">
        <v>5</v>
      </c>
      <c r="B95" s="37" t="s">
        <v>30</v>
      </c>
      <c r="C95" s="50">
        <v>336000</v>
      </c>
      <c r="D95" s="12"/>
    </row>
    <row r="96" spans="1:4" s="19" customFormat="1" x14ac:dyDescent="0.25">
      <c r="A96" s="3"/>
      <c r="B96" s="38" t="s">
        <v>19</v>
      </c>
      <c r="C96" s="39">
        <f>SUM(C97:C101)</f>
        <v>72000000</v>
      </c>
      <c r="D96" s="63"/>
    </row>
    <row r="97" spans="1:4" x14ac:dyDescent="0.25">
      <c r="A97" s="8">
        <v>1</v>
      </c>
      <c r="B97" s="48" t="s">
        <v>11</v>
      </c>
      <c r="C97" s="49"/>
      <c r="D97" s="12"/>
    </row>
    <row r="98" spans="1:4" x14ac:dyDescent="0.25">
      <c r="A98" s="8">
        <v>2</v>
      </c>
      <c r="B98" s="48" t="s">
        <v>12</v>
      </c>
      <c r="C98" s="49">
        <v>70560000</v>
      </c>
      <c r="D98" s="12"/>
    </row>
    <row r="99" spans="1:4" x14ac:dyDescent="0.25">
      <c r="A99" s="8">
        <v>3</v>
      </c>
      <c r="B99" s="48" t="s">
        <v>13</v>
      </c>
      <c r="C99" s="49"/>
      <c r="D99" s="12"/>
    </row>
    <row r="100" spans="1:4" x14ac:dyDescent="0.25">
      <c r="A100" s="8">
        <v>4</v>
      </c>
      <c r="B100" s="37" t="s">
        <v>14</v>
      </c>
      <c r="C100" s="50"/>
      <c r="D100" s="12"/>
    </row>
    <row r="101" spans="1:4" x14ac:dyDescent="0.25">
      <c r="A101" s="8">
        <v>5</v>
      </c>
      <c r="B101" s="37" t="s">
        <v>30</v>
      </c>
      <c r="C101" s="50">
        <v>1440000</v>
      </c>
      <c r="D101" s="12"/>
    </row>
    <row r="102" spans="1:4" s="19" customFormat="1" x14ac:dyDescent="0.25">
      <c r="A102" s="3"/>
      <c r="B102" s="51" t="s">
        <v>47</v>
      </c>
      <c r="C102" s="39">
        <f>SUM(C103:C107)</f>
        <v>60030000</v>
      </c>
      <c r="D102" s="63"/>
    </row>
    <row r="103" spans="1:4" x14ac:dyDescent="0.25">
      <c r="A103" s="8">
        <v>1</v>
      </c>
      <c r="B103" s="48" t="s">
        <v>11</v>
      </c>
      <c r="C103" s="49"/>
      <c r="D103" s="12"/>
    </row>
    <row r="104" spans="1:4" x14ac:dyDescent="0.25">
      <c r="A104" s="8">
        <v>2</v>
      </c>
      <c r="B104" s="48" t="s">
        <v>12</v>
      </c>
      <c r="C104" s="49">
        <v>58829400</v>
      </c>
      <c r="D104" s="12"/>
    </row>
    <row r="105" spans="1:4" x14ac:dyDescent="0.25">
      <c r="A105" s="8">
        <v>3</v>
      </c>
      <c r="B105" s="48" t="s">
        <v>13</v>
      </c>
      <c r="C105" s="49"/>
      <c r="D105" s="12"/>
    </row>
    <row r="106" spans="1:4" x14ac:dyDescent="0.25">
      <c r="A106" s="8">
        <v>4</v>
      </c>
      <c r="B106" s="37" t="s">
        <v>14</v>
      </c>
      <c r="C106" s="50"/>
      <c r="D106" s="12"/>
    </row>
    <row r="107" spans="1:4" x14ac:dyDescent="0.25">
      <c r="A107" s="8">
        <v>5</v>
      </c>
      <c r="B107" s="37" t="s">
        <v>30</v>
      </c>
      <c r="C107" s="50">
        <v>1200600</v>
      </c>
      <c r="D107" s="12"/>
    </row>
    <row r="108" spans="1:4" s="19" customFormat="1" x14ac:dyDescent="0.25">
      <c r="A108" s="9"/>
      <c r="B108" s="20" t="s">
        <v>48</v>
      </c>
      <c r="C108" s="52">
        <f>SUM(C109:C113)</f>
        <v>340170000</v>
      </c>
      <c r="D108" s="63"/>
    </row>
    <row r="109" spans="1:4" ht="18.75" customHeight="1" x14ac:dyDescent="0.25">
      <c r="A109" s="8">
        <v>1</v>
      </c>
      <c r="B109" s="48" t="s">
        <v>11</v>
      </c>
      <c r="C109" s="53">
        <v>110000000</v>
      </c>
      <c r="D109" s="12"/>
    </row>
    <row r="110" spans="1:4" ht="18.75" customHeight="1" x14ac:dyDescent="0.25">
      <c r="A110" s="8">
        <v>2</v>
      </c>
      <c r="B110" s="48" t="s">
        <v>12</v>
      </c>
      <c r="C110" s="53">
        <v>223366600</v>
      </c>
      <c r="D110" s="12"/>
    </row>
    <row r="111" spans="1:4" ht="18.75" customHeight="1" x14ac:dyDescent="0.25">
      <c r="A111" s="8">
        <v>3</v>
      </c>
      <c r="B111" s="48" t="s">
        <v>13</v>
      </c>
      <c r="C111" s="53"/>
      <c r="D111" s="12"/>
    </row>
    <row r="112" spans="1:4" ht="18.75" customHeight="1" x14ac:dyDescent="0.25">
      <c r="A112" s="8">
        <v>4</v>
      </c>
      <c r="B112" s="37" t="s">
        <v>14</v>
      </c>
      <c r="C112" s="53"/>
      <c r="D112" s="12"/>
    </row>
    <row r="113" spans="1:4" ht="18.75" customHeight="1" x14ac:dyDescent="0.25">
      <c r="A113" s="8">
        <v>5</v>
      </c>
      <c r="B113" s="37" t="s">
        <v>30</v>
      </c>
      <c r="C113" s="53">
        <v>6803400</v>
      </c>
    </row>
    <row r="114" spans="1:4" s="19" customFormat="1" x14ac:dyDescent="0.25">
      <c r="A114" s="9"/>
      <c r="B114" s="20" t="s">
        <v>49</v>
      </c>
      <c r="C114" s="52">
        <f>SUM(C115:C119)</f>
        <v>180000000</v>
      </c>
      <c r="D114" s="63"/>
    </row>
    <row r="115" spans="1:4" ht="18.75" customHeight="1" x14ac:dyDescent="0.25">
      <c r="A115" s="8">
        <v>1</v>
      </c>
      <c r="B115" s="48" t="s">
        <v>11</v>
      </c>
      <c r="C115" s="53">
        <v>20000000</v>
      </c>
      <c r="D115" s="12"/>
    </row>
    <row r="116" spans="1:4" ht="18.75" customHeight="1" x14ac:dyDescent="0.25">
      <c r="A116" s="8">
        <v>2</v>
      </c>
      <c r="B116" s="48" t="s">
        <v>12</v>
      </c>
      <c r="C116" s="53">
        <v>117000000</v>
      </c>
      <c r="D116" s="12"/>
    </row>
    <row r="117" spans="1:4" ht="18.75" customHeight="1" x14ac:dyDescent="0.25">
      <c r="A117" s="8">
        <v>3</v>
      </c>
      <c r="B117" s="48" t="s">
        <v>13</v>
      </c>
      <c r="C117" s="53">
        <v>39400000</v>
      </c>
      <c r="D117" s="12"/>
    </row>
    <row r="118" spans="1:4" ht="18.75" customHeight="1" x14ac:dyDescent="0.25">
      <c r="A118" s="8">
        <v>4</v>
      </c>
      <c r="B118" s="37" t="s">
        <v>14</v>
      </c>
      <c r="C118" s="53"/>
      <c r="D118" s="12"/>
    </row>
    <row r="119" spans="1:4" ht="18.75" customHeight="1" x14ac:dyDescent="0.25">
      <c r="A119" s="8">
        <v>5</v>
      </c>
      <c r="B119" s="37" t="s">
        <v>30</v>
      </c>
      <c r="C119" s="53">
        <v>3600000</v>
      </c>
    </row>
    <row r="120" spans="1:4" x14ac:dyDescent="0.25">
      <c r="A120" s="60"/>
      <c r="B120" s="60"/>
      <c r="C120" s="60"/>
    </row>
    <row r="121" spans="1:4" s="54" customFormat="1" ht="18" customHeight="1" x14ac:dyDescent="0.25">
      <c r="B121" s="64" t="s">
        <v>52</v>
      </c>
      <c r="C121" s="64"/>
    </row>
    <row r="122" spans="1:4" s="54" customFormat="1" ht="18" customHeight="1" x14ac:dyDescent="0.25">
      <c r="B122" s="57" t="s">
        <v>54</v>
      </c>
      <c r="C122" s="58" t="s">
        <v>53</v>
      </c>
    </row>
    <row r="123" spans="1:4" s="55" customFormat="1" ht="15.75" x14ac:dyDescent="0.25">
      <c r="C123" s="59"/>
    </row>
    <row r="124" spans="1:4" s="55" customFormat="1" ht="15.75" x14ac:dyDescent="0.25">
      <c r="C124" s="59"/>
    </row>
    <row r="125" spans="1:4" s="55" customFormat="1" ht="15.75" x14ac:dyDescent="0.25">
      <c r="C125" s="59"/>
    </row>
    <row r="126" spans="1:4" s="55" customFormat="1" ht="15.75" x14ac:dyDescent="0.25">
      <c r="C126" s="59"/>
    </row>
    <row r="127" spans="1:4" s="56" customFormat="1" ht="15.75" x14ac:dyDescent="0.25">
      <c r="B127" s="56" t="s">
        <v>50</v>
      </c>
      <c r="C127" s="58" t="s">
        <v>51</v>
      </c>
    </row>
  </sheetData>
  <mergeCells count="7">
    <mergeCell ref="B121:C121"/>
    <mergeCell ref="A5:C6"/>
    <mergeCell ref="A1:C1"/>
    <mergeCell ref="B7:C7"/>
    <mergeCell ref="A2:B2"/>
    <mergeCell ref="A3:B3"/>
    <mergeCell ref="A4:C4"/>
  </mergeCells>
  <pageMargins left="0.59055118110236227" right="0.31496062992125984" top="0.55118110236220474" bottom="0.31496062992125984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7</vt:lpstr>
      <vt:lpstr>'Bieu 7'!Print_Titles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Windows User</cp:lastModifiedBy>
  <cp:lastPrinted>2020-05-28T03:31:14Z</cp:lastPrinted>
  <dcterms:created xsi:type="dcterms:W3CDTF">2016-10-14T10:52:32Z</dcterms:created>
  <dcterms:modified xsi:type="dcterms:W3CDTF">2020-10-14T09:16:18Z</dcterms:modified>
</cp:coreProperties>
</file>