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ystems\Documents\Zalo Received Files\"/>
    </mc:Choice>
  </mc:AlternateContent>
  <xr:revisionPtr revIDLastSave="0" documentId="13_ncr:1_{7AB82143-6FA8-41A2-9B1C-F4F36155602B}" xr6:coauthVersionLast="47" xr6:coauthVersionMax="47" xr10:uidLastSave="{00000000-0000-0000-0000-000000000000}"/>
  <workbookProtection workbookAlgorithmName="SHA-512" workbookHashValue="r/OdNJ2LDR0sOS8eU9NDOVfulvWzTV0ril1KKMFIpRW1wn0XbnoPB5GaUUEnsESMkbuxgkweh8ABeEDoC5kevQ==" workbookSaltValue="voPf//JnENvRmpXCLzmZIw==" workbookSpinCount="100000" lockStructure="1"/>
  <bookViews>
    <workbookView xWindow="-120" yWindow="-120" windowWidth="20730" windowHeight="11040" xr2:uid="{00000000-000D-0000-FFFF-FFFF00000000}"/>
  </bookViews>
  <sheets>
    <sheet name="Biểu mẫu 9" sheetId="5" r:id="rId1"/>
    <sheet name="Biểu mẫu 10" sheetId="2" r:id="rId2"/>
    <sheet name="Biểu mẫu 11" sheetId="3" r:id="rId3"/>
    <sheet name="Biểu mẫu 12" sheetId="1" r:id="rId4"/>
  </sheets>
  <definedNames>
    <definedName name="chuong_pl_10_name_name" localSheetId="2">'Biểu mẫu 11'!$A$6</definedName>
    <definedName name="chuong_pl_9_name_name" localSheetId="0">'Biểu mẫu 9'!$A$6</definedName>
    <definedName name="_xlnm.Print_Titles" localSheetId="1">'Biểu mẫu 10'!$8:$9</definedName>
    <definedName name="_xlnm.Print_Titles" localSheetId="2">'Biểu mẫu 11'!$1:$7</definedName>
    <definedName name="_xlnm.Print_Titles" localSheetId="3">'Biểu mẫu 12'!$7:$9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3" l="1"/>
  <c r="D17" i="3"/>
  <c r="C62" i="2" l="1"/>
  <c r="G30" i="2"/>
  <c r="I30" i="2"/>
  <c r="K30" i="2"/>
  <c r="E30" i="2"/>
  <c r="G19" i="2"/>
  <c r="I19" i="2"/>
  <c r="K19" i="2"/>
  <c r="E19" i="2"/>
  <c r="K53" i="2"/>
  <c r="D29" i="3"/>
  <c r="D28" i="3"/>
  <c r="D10" i="3"/>
  <c r="D9" i="3"/>
  <c r="F51" i="3"/>
  <c r="F52" i="3"/>
  <c r="F53" i="3"/>
  <c r="F54" i="3"/>
  <c r="F55" i="3"/>
  <c r="F50" i="3"/>
  <c r="D49" i="3"/>
  <c r="D41" i="3"/>
  <c r="F33" i="3"/>
  <c r="F32" i="3"/>
  <c r="F31" i="3"/>
  <c r="F30" i="3"/>
  <c r="K55" i="2"/>
  <c r="K52" i="2"/>
  <c r="C10" i="2"/>
  <c r="C11" i="2"/>
  <c r="C12" i="2" l="1"/>
  <c r="K57" i="2"/>
  <c r="C31" i="2"/>
  <c r="K32" i="2"/>
  <c r="C45" i="2" l="1"/>
  <c r="C43" i="2"/>
  <c r="D41" i="2"/>
  <c r="C41" i="2"/>
  <c r="C39" i="2"/>
  <c r="C37" i="2"/>
  <c r="C35" i="2"/>
  <c r="C33" i="2"/>
  <c r="C30" i="2"/>
  <c r="C32" i="2" s="1"/>
  <c r="C28" i="2"/>
  <c r="C26" i="2"/>
  <c r="C24" i="2"/>
  <c r="C22" i="2"/>
  <c r="C13" i="2"/>
  <c r="C14" i="2" s="1"/>
  <c r="C17" i="2"/>
  <c r="C20" i="2"/>
  <c r="C19" i="2"/>
  <c r="C15" i="2"/>
  <c r="C16" i="2" s="1"/>
  <c r="E46" i="2"/>
  <c r="G46" i="2"/>
  <c r="I46" i="2"/>
  <c r="K46" i="2"/>
  <c r="E44" i="2"/>
  <c r="G44" i="2"/>
  <c r="I44" i="2"/>
  <c r="K44" i="2"/>
  <c r="K58" i="2"/>
  <c r="C58" i="2" s="1"/>
  <c r="K56" i="2"/>
  <c r="C56" i="2" s="1"/>
  <c r="K54" i="2"/>
  <c r="C54" i="2" s="1"/>
  <c r="C53" i="2"/>
  <c r="C55" i="2"/>
  <c r="C57" i="2"/>
  <c r="C52" i="2"/>
  <c r="C49" i="2"/>
  <c r="C48" i="2"/>
  <c r="L42" i="2"/>
  <c r="K42" i="2"/>
  <c r="J42" i="2"/>
  <c r="I42" i="2"/>
  <c r="H42" i="2"/>
  <c r="G42" i="2"/>
  <c r="F42" i="2"/>
  <c r="E42" i="2"/>
  <c r="E40" i="2"/>
  <c r="G40" i="2"/>
  <c r="I40" i="2"/>
  <c r="K40" i="2"/>
  <c r="E38" i="2"/>
  <c r="G38" i="2"/>
  <c r="I38" i="2"/>
  <c r="K38" i="2"/>
  <c r="E36" i="2"/>
  <c r="G36" i="2"/>
  <c r="I36" i="2"/>
  <c r="K36" i="2"/>
  <c r="E34" i="2"/>
  <c r="G34" i="2"/>
  <c r="I34" i="2"/>
  <c r="K34" i="2"/>
  <c r="E32" i="2"/>
  <c r="G32" i="2"/>
  <c r="I32" i="2"/>
  <c r="E29" i="2"/>
  <c r="G29" i="2"/>
  <c r="I29" i="2"/>
  <c r="K29" i="2"/>
  <c r="E27" i="2"/>
  <c r="G27" i="2"/>
  <c r="I27" i="2"/>
  <c r="K27" i="2"/>
  <c r="E25" i="2"/>
  <c r="G25" i="2"/>
  <c r="I25" i="2"/>
  <c r="K25" i="2"/>
  <c r="G23" i="2"/>
  <c r="E23" i="2"/>
  <c r="I23" i="2"/>
  <c r="K23" i="2"/>
  <c r="E21" i="2"/>
  <c r="G21" i="2"/>
  <c r="I21" i="2"/>
  <c r="K21" i="2"/>
  <c r="E18" i="2"/>
  <c r="G18" i="2"/>
  <c r="I18" i="2"/>
  <c r="K18" i="2"/>
  <c r="E16" i="2"/>
  <c r="G16" i="2"/>
  <c r="I16" i="2"/>
  <c r="K16" i="2"/>
  <c r="E14" i="2"/>
  <c r="G14" i="2"/>
  <c r="I14" i="2"/>
  <c r="K14" i="2"/>
  <c r="K12" i="2"/>
  <c r="E12" i="2"/>
  <c r="G12" i="2"/>
  <c r="I12" i="2"/>
  <c r="D10" i="1"/>
  <c r="E10" i="1"/>
  <c r="F10" i="1"/>
  <c r="G10" i="1"/>
  <c r="H10" i="1"/>
  <c r="I10" i="1"/>
  <c r="J10" i="1"/>
  <c r="K10" i="1"/>
  <c r="L10" i="1"/>
  <c r="M10" i="1"/>
  <c r="N10" i="1"/>
  <c r="O10" i="1"/>
  <c r="P10" i="1"/>
  <c r="D26" i="1"/>
  <c r="E26" i="1"/>
  <c r="F26" i="1"/>
  <c r="G26" i="1"/>
  <c r="H26" i="1"/>
  <c r="I26" i="1"/>
  <c r="J26" i="1"/>
  <c r="K26" i="1"/>
  <c r="L26" i="1"/>
  <c r="M26" i="1"/>
  <c r="N26" i="1"/>
  <c r="O26" i="1"/>
  <c r="P26" i="1"/>
  <c r="D29" i="1"/>
  <c r="E29" i="1"/>
  <c r="F29" i="1"/>
  <c r="G29" i="1"/>
  <c r="H29" i="1"/>
  <c r="H9" i="1" s="1"/>
  <c r="I29" i="1"/>
  <c r="J29" i="1"/>
  <c r="K29" i="1"/>
  <c r="L29" i="1"/>
  <c r="M29" i="1"/>
  <c r="N29" i="1"/>
  <c r="O29" i="1"/>
  <c r="P29" i="1"/>
  <c r="C10" i="1"/>
  <c r="C29" i="1"/>
  <c r="C26" i="1"/>
  <c r="C29" i="2" l="1"/>
  <c r="C23" i="2"/>
  <c r="C47" i="2"/>
  <c r="C38" i="2"/>
  <c r="C27" i="2"/>
  <c r="C34" i="2"/>
  <c r="C42" i="2"/>
  <c r="C36" i="2"/>
  <c r="D42" i="2"/>
  <c r="C25" i="2"/>
  <c r="C21" i="2"/>
  <c r="C18" i="2"/>
  <c r="C40" i="2"/>
  <c r="C44" i="2"/>
  <c r="C46" i="2"/>
  <c r="M9" i="1"/>
  <c r="C9" i="1"/>
  <c r="P9" i="1"/>
  <c r="L9" i="1"/>
  <c r="E9" i="1"/>
  <c r="J9" i="1"/>
  <c r="N9" i="1"/>
  <c r="F9" i="1"/>
  <c r="I9" i="1"/>
  <c r="D9" i="1"/>
  <c r="O9" i="1"/>
  <c r="K9"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Nhật Trường Duy Nguyễn</author>
  </authors>
  <commentList>
    <comment ref="D9" authorId="0" shapeId="0" xr:uid="{00000000-0006-0000-0200-000001000000}">
      <text>
        <r>
          <rPr>
            <b/>
            <sz val="9"/>
            <color indexed="81"/>
            <rFont val="Tahoma"/>
            <family val="2"/>
          </rPr>
          <t>Tổng số phòng dạy văn hóa + phòng bộ môn</t>
        </r>
      </text>
    </comment>
    <comment ref="D10" authorId="0" shapeId="0" xr:uid="{00000000-0006-0000-0200-000002000000}">
      <text>
        <r>
          <rPr>
            <b/>
            <sz val="9"/>
            <color indexed="81"/>
            <rFont val="Tahoma"/>
            <family val="2"/>
          </rPr>
          <t>Tổng số phòng dạy văn hóa + phòng bộ môn</t>
        </r>
      </text>
    </comment>
    <comment ref="D16" authorId="0" shapeId="0" xr:uid="{00000000-0006-0000-0200-000003000000}">
      <text>
        <r>
          <rPr>
            <b/>
            <sz val="9"/>
            <color indexed="81"/>
            <rFont val="Tahoma"/>
            <family val="2"/>
          </rPr>
          <t>Tính tất cả phòng dạy văn hóa và phòng bộ môn có thiết bị nghe nhìn</t>
        </r>
      </text>
    </comment>
    <comment ref="D17" authorId="0" shapeId="0" xr:uid="{00000000-0006-0000-0200-000004000000}">
      <text>
        <r>
          <rPr>
            <b/>
            <sz val="9"/>
            <color indexed="81"/>
            <rFont val="Tahoma"/>
            <family val="2"/>
          </rPr>
          <t>Số lớp thực tế/số phòng dạy văn hóa (không tính phòng bộ môn)</t>
        </r>
      </text>
    </comment>
    <comment ref="D18" authorId="0" shapeId="0" xr:uid="{00000000-0006-0000-0200-000005000000}">
      <text>
        <r>
          <rPr>
            <b/>
            <sz val="9"/>
            <color indexed="81"/>
            <rFont val="Tahoma"/>
            <family val="2"/>
          </rPr>
          <t>Tổng số học sinh/số lớp</t>
        </r>
      </text>
    </comment>
    <comment ref="F30" authorId="0" shapeId="0" xr:uid="{00000000-0006-0000-0200-000006000000}">
      <text>
        <r>
          <rPr>
            <b/>
            <sz val="9"/>
            <color indexed="81"/>
            <rFont val="Tahoma"/>
            <family val="2"/>
          </rPr>
          <t>Số thiết bị của từng khối/số lớp thực tế</t>
        </r>
      </text>
    </comment>
    <comment ref="F31" authorId="0" shapeId="0" xr:uid="{00000000-0006-0000-0200-000007000000}">
      <text>
        <r>
          <rPr>
            <b/>
            <sz val="9"/>
            <color indexed="81"/>
            <rFont val="Tahoma"/>
            <family val="2"/>
          </rPr>
          <t>Số thiết bị của từng khối/số lớp thực tế</t>
        </r>
      </text>
    </comment>
    <comment ref="F32" authorId="0" shapeId="0" xr:uid="{00000000-0006-0000-0200-000008000000}">
      <text>
        <r>
          <rPr>
            <b/>
            <sz val="9"/>
            <color indexed="81"/>
            <rFont val="Tahoma"/>
            <family val="2"/>
          </rPr>
          <t>Số thiết bị của từng khối/số lớp thực tế</t>
        </r>
      </text>
    </comment>
    <comment ref="F33" authorId="0" shapeId="0" xr:uid="{00000000-0006-0000-0200-000009000000}">
      <text>
        <r>
          <rPr>
            <b/>
            <sz val="9"/>
            <color indexed="81"/>
            <rFont val="Tahoma"/>
            <family val="2"/>
          </rPr>
          <t>Số thiết bị của từng khối/số lớp thực tế</t>
        </r>
      </text>
    </comment>
  </commentList>
</comments>
</file>

<file path=xl/sharedStrings.xml><?xml version="1.0" encoding="utf-8"?>
<sst xmlns="http://schemas.openxmlformats.org/spreadsheetml/2006/main" count="370" uniqueCount="215">
  <si>
    <t>STT</t>
  </si>
  <si>
    <t>Nội dung</t>
  </si>
  <si>
    <t>Tổng số</t>
  </si>
  <si>
    <t>Trình độ đào tạo</t>
  </si>
  <si>
    <t>Hạng chức danh nghề nghiệp</t>
  </si>
  <si>
    <t>Chuẩn nghề nghiệp</t>
  </si>
  <si>
    <t>TS</t>
  </si>
  <si>
    <t>ThS</t>
  </si>
  <si>
    <t>ĐH</t>
  </si>
  <si>
    <t>CĐ</t>
  </si>
  <si>
    <t>TC</t>
  </si>
  <si>
    <t>Dưới TC</t>
  </si>
  <si>
    <t>Hạng III</t>
  </si>
  <si>
    <t>Hạng II</t>
  </si>
  <si>
    <t>Hạng I</t>
  </si>
  <si>
    <t>Xuất sắc</t>
  </si>
  <si>
    <t>Khá</t>
  </si>
  <si>
    <t>Trung bình</t>
  </si>
  <si>
    <t>Kém</t>
  </si>
  <si>
    <t>Tổng số giáo viên, cán bộ quản lý và nhân viên</t>
  </si>
  <si>
    <t>I</t>
  </si>
  <si>
    <t>Giáo viên</t>
  </si>
  <si>
    <t>Trong đó số giáo viên dạy môn:</t>
  </si>
  <si>
    <t>Toán</t>
  </si>
  <si>
    <t>Lý</t>
  </si>
  <si>
    <t>Hóa</t>
  </si>
  <si>
    <t>Sinh</t>
  </si>
  <si>
    <t>Văn</t>
  </si>
  <si>
    <t>Sử</t>
  </si>
  <si>
    <t>Địa</t>
  </si>
  <si>
    <t>Ngoại ngữ</t>
  </si>
  <si>
    <t>GDCD</t>
  </si>
  <si>
    <t>Công nghệ</t>
  </si>
  <si>
    <t>Mỹ thuật</t>
  </si>
  <si>
    <t>Âm nhạc</t>
  </si>
  <si>
    <t>Thể dục</t>
  </si>
  <si>
    <t>Tin học</t>
  </si>
  <si>
    <t>II</t>
  </si>
  <si>
    <t>Cán bộ quản lý</t>
  </si>
  <si>
    <t>Hiệu trưởng</t>
  </si>
  <si>
    <t>Phó hiệu trưởng</t>
  </si>
  <si>
    <t>III</t>
  </si>
  <si>
    <t>Nhân viên</t>
  </si>
  <si>
    <t>Nhân viên văn thư</t>
  </si>
  <si>
    <t>Nhân viên kế toán</t>
  </si>
  <si>
    <t>Thủ quỹ</t>
  </si>
  <si>
    <t>Nhân viên y tế</t>
  </si>
  <si>
    <t>Nhân viên thư viện</t>
  </si>
  <si>
    <t>Nhân viên thiết bị, thí nghiệm</t>
  </si>
  <si>
    <t>Nhân viên công nghệ thông tin</t>
  </si>
  <si>
    <t>Khác</t>
  </si>
  <si>
    <t>Nhân viên hỗ trợ giáo dục người khuyết tật</t>
  </si>
  <si>
    <t xml:space="preserve"> </t>
  </si>
  <si>
    <t>Biểu mẫu 12</t>
  </si>
  <si>
    <t>PHÒNG GD&amp;ĐT QUẬN  BÌNH THẠNH</t>
  </si>
  <si>
    <t>TRƯỜNG THCS PHÚ MỸ</t>
  </si>
  <si>
    <t>THÔNG BÁO</t>
  </si>
  <si>
    <t>….., ngày ….. tháng …. năm …….</t>
  </si>
  <si>
    <t>Thủ trưởng đơn vị</t>
  </si>
  <si>
    <t>(Ký tên và đóng dấu)</t>
  </si>
  <si>
    <t>Chia ra theo khối lớp</t>
  </si>
  <si>
    <t>Lớp 6</t>
  </si>
  <si>
    <t>Lớp 7</t>
  </si>
  <si>
    <t>Lớp 8</t>
  </si>
  <si>
    <t>Lớp 9</t>
  </si>
  <si>
    <t>Số học sinh chia theo hạnh kiểm</t>
  </si>
  <si>
    <t>Tốt</t>
  </si>
  <si>
    <t>(tỷ lệ so với tổng số)</t>
  </si>
  <si>
    <t>Yếu</t>
  </si>
  <si>
    <t>Số học sinh chia theo học lực</t>
  </si>
  <si>
    <t>Giỏi</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</si>
  <si>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</si>
  <si>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</si>
  <si>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</si>
  <si>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</si>
  <si>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</si>
  <si>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</si>
  <si>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</si>
  <si>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</si>
  <si>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</si>
  <si>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</si>
  <si>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</si>
  <si>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IV</t>
  </si>
  <si>
    <t>Số học sinh đạt giải các kỳ thi học sinh giỏi</t>
  </si>
  <si>
    <t>Cấp huyện</t>
  </si>
  <si>
    <t>Cấp tỉnh/thành phố</t>
  </si>
  <si>
    <t>Quốc gia, khu vực một số nước, quốc tế</t>
  </si>
  <si>
    <t>0 </t>
  </si>
  <si>
    <t> 0</t>
  </si>
  <si>
    <t>V</t>
  </si>
  <si>
    <t>Số học sinh dự xét hoặc dự thi tốt nghiệp</t>
  </si>
  <si>
    <t>VI</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</si>
  <si>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</si>
  <si>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</si>
  <si>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</si>
  <si>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</si>
  <si>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</si>
  <si>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</si>
  <si>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</si>
  <si>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</si>
  <si>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PHÒNG GD&amp;ĐT QUẬN BÌNH THẠNH</t>
  </si>
  <si>
    <t>Biểu mẫu 10</t>
  </si>
  <si>
    <t>(tỷ lệ % so với tổng số)</t>
  </si>
  <si>
    <t>Số lượng</t>
  </si>
  <si>
    <t>Bình quân</t>
  </si>
  <si>
    <t>Số phòng học</t>
  </si>
  <si>
    <t>Loại phòng học</t>
  </si>
  <si>
    <t>Phòng học kiên cố</t>
  </si>
  <si>
    <r>
      <t xml:space="preserve">Phòng học bán kiên </t>
    </r>
    <r>
      <rPr>
        <sz val="12"/>
        <color rgb="FF000000"/>
        <rFont val="Times New Roman"/>
        <family val="1"/>
      </rPr>
      <t>c</t>
    </r>
    <r>
      <rPr>
        <sz val="12"/>
        <color theme="1"/>
        <rFont val="Times New Roman"/>
        <family val="1"/>
      </rPr>
      <t>ố</t>
    </r>
  </si>
  <si>
    <t>Phòng học tạm</t>
  </si>
  <si>
    <t>Phòng học nhờ</t>
  </si>
  <si>
    <t>Số phòng học bộ môn</t>
  </si>
  <si>
    <t>Số phòng học đa chức năng (có phương tiện nghe nhìn)</t>
  </si>
  <si>
    <t>Bình quân lớp/phòng học</t>
  </si>
  <si>
    <t>Bình quân học sinh/lớp</t>
  </si>
  <si>
    <t>Số điểm trường</t>
  </si>
  <si>
    <r>
      <t>Tổng số diện tích đất (m</t>
    </r>
    <r>
      <rPr>
        <b/>
        <vertAlign val="superscript"/>
        <sz val="12"/>
        <color theme="1"/>
        <rFont val="Times New Roman"/>
        <family val="1"/>
      </rPr>
      <t>2</t>
    </r>
    <r>
      <rPr>
        <b/>
        <sz val="12"/>
        <color theme="1"/>
        <rFont val="Times New Roman"/>
        <family val="1"/>
      </rPr>
      <t>)</t>
    </r>
  </si>
  <si>
    <r>
      <t>Tổng diện tích sân chơi, bãi tập (m</t>
    </r>
    <r>
      <rPr>
        <b/>
        <vertAlign val="superscript"/>
        <sz val="12"/>
        <color theme="1"/>
        <rFont val="Times New Roman"/>
        <family val="1"/>
      </rPr>
      <t>2</t>
    </r>
    <r>
      <rPr>
        <b/>
        <sz val="12"/>
        <color theme="1"/>
        <rFont val="Times New Roman"/>
        <family val="1"/>
      </rPr>
      <t>)</t>
    </r>
  </si>
  <si>
    <t>Tổng diện tích các phòng</t>
  </si>
  <si>
    <r>
      <t>Diện tích phòng học (m</t>
    </r>
    <r>
      <rPr>
        <vertAlign val="superscript"/>
        <sz val="12"/>
        <color theme="1"/>
        <rFont val="Times New Roman"/>
        <family val="1"/>
      </rPr>
      <t>2</t>
    </r>
    <r>
      <rPr>
        <sz val="12"/>
        <color theme="1"/>
        <rFont val="Times New Roman"/>
        <family val="1"/>
      </rPr>
      <t>)</t>
    </r>
  </si>
  <si>
    <r>
      <t>Diện tích phòng học bộ môn (m</t>
    </r>
    <r>
      <rPr>
        <vertAlign val="superscript"/>
        <sz val="12"/>
        <color theme="1"/>
        <rFont val="Times New Roman"/>
        <family val="1"/>
      </rPr>
      <t>2</t>
    </r>
    <r>
      <rPr>
        <sz val="12"/>
        <color theme="1"/>
        <rFont val="Times New Roman"/>
        <family val="1"/>
      </rPr>
      <t>)</t>
    </r>
  </si>
  <si>
    <r>
      <t>Diện tích thư viện (m</t>
    </r>
    <r>
      <rPr>
        <vertAlign val="superscript"/>
        <sz val="12"/>
        <color theme="1"/>
        <rFont val="Times New Roman"/>
        <family val="1"/>
      </rPr>
      <t>2</t>
    </r>
    <r>
      <rPr>
        <sz val="12"/>
        <color theme="1"/>
        <rFont val="Times New Roman"/>
        <family val="1"/>
      </rPr>
      <t>)</t>
    </r>
  </si>
  <si>
    <r>
      <t>Diện tích nhà tập đa năng (Phòng giáo dục rèn luyện thể chất) (m</t>
    </r>
    <r>
      <rPr>
        <vertAlign val="superscript"/>
        <sz val="12"/>
        <color theme="1"/>
        <rFont val="Times New Roman"/>
        <family val="1"/>
      </rPr>
      <t>2</t>
    </r>
    <r>
      <rPr>
        <sz val="12"/>
        <color theme="1"/>
        <rFont val="Times New Roman"/>
        <family val="1"/>
      </rPr>
      <t>)</t>
    </r>
  </si>
  <si>
    <r>
      <t>Diện tích phòng hoạt động Đoàn Đội, phòng truyền thống (m</t>
    </r>
    <r>
      <rPr>
        <i/>
        <vertAlign val="superscript"/>
        <sz val="12"/>
        <color theme="1"/>
        <rFont val="Times New Roman"/>
        <family val="1"/>
      </rPr>
      <t>2</t>
    </r>
    <r>
      <rPr>
        <i/>
        <sz val="12"/>
        <color theme="1"/>
        <rFont val="Times New Roman"/>
        <family val="1"/>
      </rPr>
      <t>)</t>
    </r>
  </si>
  <si>
    <r>
      <t xml:space="preserve">Tổng số thiết bị dạy học tối thiểu </t>
    </r>
    <r>
      <rPr>
        <sz val="12"/>
        <color theme="1"/>
        <rFont val="Times New Roman"/>
        <family val="1"/>
      </rPr>
      <t>(Đơn vị tính: bộ)</t>
    </r>
  </si>
  <si>
    <t>Tổng số thiết bị dạy học tối thiểu hiện có theo quy định</t>
  </si>
  <si>
    <t>Khối lớp 6</t>
  </si>
  <si>
    <t>Khối lớp 7</t>
  </si>
  <si>
    <t>Khối lớp 8</t>
  </si>
  <si>
    <t>Khối lớp 9</t>
  </si>
  <si>
    <t>Tổng số thiết bị dạy học tối thiểu còn thiếu so với quy định</t>
  </si>
  <si>
    <t>Khối lớp...</t>
  </si>
  <si>
    <t>Khu vườn sinh vật, vườn địa lý (diện tích/thiết bị)</t>
  </si>
  <si>
    <r>
      <t>30m</t>
    </r>
    <r>
      <rPr>
        <vertAlign val="superscript"/>
        <sz val="12"/>
        <color theme="1"/>
        <rFont val="Times New Roman"/>
        <family val="1"/>
      </rPr>
      <t>2</t>
    </r>
    <r>
      <rPr>
        <sz val="12"/>
        <color theme="1"/>
        <rFont val="Times New Roman"/>
        <family val="1"/>
      </rPr>
      <t>/5 thiết bị</t>
    </r>
  </si>
  <si>
    <t>Tổng số máy vi tính đang sử dụng phục vụ học tập</t>
  </si>
  <si>
    <t>(Đơn vị tính: bộ)</t>
  </si>
  <si>
    <t>Tổng số thiết bị dùng chung khác</t>
  </si>
  <si>
    <t>Ti vi</t>
  </si>
  <si>
    <t>Cát xét</t>
  </si>
  <si>
    <t>Đầu Video/đầu đĩa</t>
  </si>
  <si>
    <t>Máy chiếu OverHead/projector/vật thể</t>
  </si>
  <si>
    <t>Thiết bị khác ngoài trời</t>
  </si>
  <si>
    <t>Hệ thống âm thanh phòng Hội đồng</t>
  </si>
  <si>
    <t>Tổng số thiết bị đang sử dụng</t>
  </si>
  <si>
    <t>Số thiết bị/lớp</t>
  </si>
  <si>
    <t>  </t>
  </si>
  <si>
    <r>
      <t>Số lượng (m</t>
    </r>
    <r>
      <rPr>
        <vertAlign val="superscript"/>
        <sz val="12"/>
        <color rgb="FF000000"/>
        <rFont val="Times New Roman"/>
        <family val="1"/>
      </rPr>
      <t>2</t>
    </r>
    <r>
      <rPr>
        <sz val="12"/>
        <color rgb="FF000000"/>
        <rFont val="Times New Roman"/>
        <family val="1"/>
      </rPr>
      <t>)</t>
    </r>
  </si>
  <si>
    <t>X</t>
  </si>
  <si>
    <t>Nhà bếp</t>
  </si>
  <si>
    <t>XI</t>
  </si>
  <si>
    <t>Nhà ăn</t>
  </si>
  <si>
    <t>Số chỗ</t>
  </si>
  <si>
    <t>Diện tích bình quân/chỗ</t>
  </si>
  <si>
    <t>XII</t>
  </si>
  <si>
    <t>Phòng nghỉ cho học sinh bán trú</t>
  </si>
  <si>
    <t>XIII</t>
  </si>
  <si>
    <t>Khu nội trú</t>
  </si>
  <si>
    <t>XIV</t>
  </si>
  <si>
    <t>Nhà vệ sinh</t>
  </si>
  <si>
    <t>Dùng cho giáo viên</t>
  </si>
  <si>
    <t>Dùng cho học sinh</t>
  </si>
  <si>
    <r>
      <t>Số m</t>
    </r>
    <r>
      <rPr>
        <vertAlign val="superscript"/>
        <sz val="12"/>
        <color rgb="FF000000"/>
        <rFont val="Times New Roman"/>
        <family val="1"/>
      </rPr>
      <t>2</t>
    </r>
    <r>
      <rPr>
        <sz val="12"/>
        <color rgb="FF000000"/>
        <rFont val="Times New Roman"/>
        <family val="1"/>
      </rPr>
      <t>/học sinh</t>
    </r>
  </si>
  <si>
    <t>Chung</t>
  </si>
  <si>
    <t>Nam/Nữ</t>
  </si>
  <si>
    <t>Đạt chuẩn vệ sinh*</t>
  </si>
  <si>
    <t> 6</t>
  </si>
  <si>
    <t>180 </t>
  </si>
  <si>
    <r>
      <t> 0.1m</t>
    </r>
    <r>
      <rPr>
        <vertAlign val="superscript"/>
        <sz val="12"/>
        <color rgb="FF000000"/>
        <rFont val="Times New Roman"/>
        <family val="1"/>
      </rPr>
      <t>2</t>
    </r>
    <r>
      <rPr>
        <sz val="12"/>
        <color rgb="FF000000"/>
        <rFont val="Times New Roman"/>
        <family val="1"/>
      </rPr>
      <t>/ 0.1m</t>
    </r>
    <r>
      <rPr>
        <vertAlign val="superscript"/>
        <sz val="12"/>
        <color rgb="FF000000"/>
        <rFont val="Times New Roman"/>
        <family val="1"/>
      </rPr>
      <t>2</t>
    </r>
  </si>
  <si>
    <t>Chưa đạt chuẩn vệ sinh*</t>
  </si>
  <si>
    <t>Có</t>
  </si>
  <si>
    <t>Không</t>
  </si>
  <si>
    <t>XV</t>
  </si>
  <si>
    <t>Nguồn nước sinh hoạt hợp vệ sinh</t>
  </si>
  <si>
    <t>x</t>
  </si>
  <si>
    <t>XVI</t>
  </si>
  <si>
    <t>Nguồn điện (lưới, phát điện riêng)</t>
  </si>
  <si>
    <t>XVII</t>
  </si>
  <si>
    <t>Kết nối internet</t>
  </si>
  <si>
    <t>XVIII</t>
  </si>
  <si>
    <t>Trang thông tin điện tử (website) của trường</t>
  </si>
  <si>
    <t>XIX</t>
  </si>
  <si>
    <t>Tường rào xây</t>
  </si>
  <si>
    <t>3/3</t>
  </si>
  <si>
    <r>
      <rPr>
        <b/>
        <sz val="12"/>
        <color theme="1"/>
        <rFont val="Times New Roman"/>
        <family val="1"/>
      </rPr>
      <t xml:space="preserve">          </t>
    </r>
    <r>
      <rPr>
        <b/>
        <u/>
        <sz val="12"/>
        <color theme="1"/>
        <rFont val="Times New Roman"/>
        <family val="1"/>
      </rPr>
      <t>TRƯỜNG THCS PHÚ MỸ</t>
    </r>
  </si>
  <si>
    <r>
      <t>Số lượng phòng,
tổng diện tích (m</t>
    </r>
    <r>
      <rPr>
        <vertAlign val="superscript"/>
        <sz val="12"/>
        <color rgb="FF000000"/>
        <rFont val="Times New Roman"/>
        <family val="1"/>
      </rPr>
      <t>2</t>
    </r>
    <r>
      <rPr>
        <sz val="12"/>
        <color rgb="FF000000"/>
        <rFont val="Times New Roman"/>
        <family val="1"/>
      </rPr>
      <t>)</t>
    </r>
  </si>
  <si>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</si>
  <si>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Khối lớp</t>
  </si>
  <si>
    <t>Điều kiện tuyển sinh</t>
  </si>
  <si>
    <t>Chương trình giáo dục mà cơ sở giáo dục thực hiện</t>
  </si>
  <si>
    <t>Thực hiện theo chương trình và sách giáo khoa hiện hành do Bộ Giáo dục quy định.</t>
  </si>
  <si>
    <t>Khả năng học tập tiếp tục của học sinh</t>
  </si>
  <si>
    <t>Yêu cầu về phối hợp giữa cơ sở giáo dục và gia đình;
Yêu cầu về thái độ học tập của học sinh</t>
  </si>
  <si>
    <t>Nhà trường, Giáo viên chủ nhiệm lớp và cha mẹ học sinh thường xuyên liên hệ để cùng chăm lo việc học tập của con em. Tổ chức họp CMHS ít nhất 3lần/năm; Phụ huynh cần phối hợp với nhà trường trong việc giáo dục con em: Chuyên cần, học bài và làm bài tập về nhà trước khi đến lớp; chăm chú, tích cực đóng góp xây dựng bài. Tuân thủ nội quy nhà trường, quy định pháp luật, luật ATGT.</t>
  </si>
  <si>
    <t>Các hoạt động hỗ trợ học tập,
sinh hoạt của học sinh ở cơ sở giáo dục</t>
  </si>
  <si>
    <t>Kết quả năng lực, phẩm chất, học tập
và sức khỏe của học sinh dự kiến đạt được</t>
  </si>
  <si>
    <t xml:space="preserve">  Trường phối hợp với các trường Dân lập, Trung cấp và Cao đẳng nghề để tư vấn cho các em không đậu vào lớp 10 công lập để các em tiếp tục theo học và hoàn thành phổ cập giáo dục THCS tại địa phương.</t>
  </si>
  <si>
    <t>Biểu mẫu 9</t>
  </si>
  <si>
    <t>827/754 </t>
  </si>
  <si>
    <t>202/171</t>
  </si>
  <si>
    <t>217/180</t>
  </si>
  <si>
    <t>170/183</t>
  </si>
  <si>
    <t>238/220</t>
  </si>
  <si>
    <t>Laptop</t>
  </si>
  <si>
    <r>
      <t>15 phòng/819m</t>
    </r>
    <r>
      <rPr>
        <vertAlign val="superscript"/>
        <sz val="12"/>
        <color rgb="FF000000"/>
        <rFont val="Times New Roman"/>
        <family val="1"/>
      </rPr>
      <t>2</t>
    </r>
  </si>
  <si>
    <r>
      <t>1,34 m</t>
    </r>
    <r>
      <rPr>
        <vertAlign val="superscript"/>
        <sz val="12"/>
        <color rgb="FF000000"/>
        <rFont val="Times New Roman"/>
        <family val="1"/>
      </rPr>
      <t>2</t>
    </r>
    <r>
      <rPr>
        <sz val="12"/>
        <color rgb="FF000000"/>
        <rFont val="Times New Roman"/>
        <family val="1"/>
      </rPr>
      <t>/chỗ</t>
    </r>
  </si>
  <si>
    <t>Cam kết chất lượng giáo dục của trường trung học cơ sở và trường trung học phổ thông, năm học 2023- 2024</t>
  </si>
  <si>
    <t xml:space="preserve">          Thực hiện theo kế hoạch chung của quận, tuyển 100% số trẻ đúng tuổi tại địa bàn được phân bổ. </t>
  </si>
  <si>
    <t>Bên cạnh 28 phòng học để phục vụ việc học tập cho học sinh nhà trường còn có  3 phòng thực hành (Lý, Hóa, Sinh), 2 phòng bộ môn Tin học,  trang thiết bị theo tiêu chuẩn trường chuẩn hạng I. Thư viện đạt chuẩn thư viện xuất sắc. Trường thường xuyên tổ chức các hoạt động hỗ trợ học tập cho học sinh: Giáo dục các kỹ năng sống, kỹ năng thực hành xã hội, sơ cấp cứu, tổ chức các CLB học thuật, CLB chỉ huy đội, CLB em yêu khoa học, CLB TDTT, các hoạt động văn hóa văn nghệ, tham quan ngoại khóa, cùng các hoạt động ngoại khóa bên ngoài nhà trường.</t>
  </si>
  <si>
    <t>- Hiệu suất đao tạo: 93.75%.
- Hạnh kiểm: 98.29% Tốt; Học lực: Giỏi 54.1%.
- Học sinh lên lớp: 99.66%; Tốt nghiệp THCS: 100%.
- Học sinh giỏi các cấp Quận/Thành phố: Quận 53 HS; TP: 20 HS trong đó có 1 giải nhất TP.
- Chăm lo sức khỏe cho học sinh: 100% HS sức khỏe bình thường.</t>
  </si>
  <si>
    <t>Bình Thạnh, ngày  20 tháng  08 năm 2023</t>
  </si>
  <si>
    <t>(đã ký)</t>
  </si>
  <si>
    <t>Tống Nguyễn Diễm Chi</t>
  </si>
  <si>
    <t>Công khai thông tin chất lượng giáo dục thực tế của
trường trung học cơ sở và trường trung học phổ thông, năm học 2022 - 2023</t>
  </si>
  <si>
    <t>Công khai thông tin chất lượng giáo dục thực tế của trường trung học cơ sở
và trường trung học phổ thông, năm học 2023- 2024</t>
  </si>
  <si>
    <t>Công khai thông tin về đội ngũ nhà giáo, cán bộ quản lý và nhân viên của
trường trung học cơ sở và trường trung học phổ thông, năm học 2023 - 2024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</si>
</sst>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quot;%&quot;\)"/>
    <numFmt numFmtId="165" formatCode="0.00&quot;)&quot;"/>
    <numFmt numFmtId="166" formatCode="\(0.00&quot; -&quot;"/>
    <numFmt numFmtId="167" formatCode="0&quot; -&quot;"/>
    <numFmt numFmtId="168" formatCode="0.00&quot; lớp/phòng học&quot;"/>
    <numFmt numFmtId="169" formatCode="0.00&quot; học sinh/lớp&quot;"/>
    <numFmt numFmtId="170" formatCode="0.00&quot; bộ/lớp&quot;"/>
    <numFmt numFmtId="171" formatCode="0.00&quot;m2/chỗ&quot;"/>
    <numFmt numFmtId="172" formatCode="0.00&quot; học sinh/phòng học&quot;"/>
    <numFmt numFmtId="173" formatCode="0.00&quot;/Lớp&quot;"/>
  </numFmts>
  <fonts count="20" x14ac:knownFonts="1">
    <font>
      <sz val="11"/>
      <color theme="1"/>
      <name val="Calibri"/>
      <family val="2"/>
      <scheme val="minor"/>
    </font>
    <font>
      <sz val="14"/>
      <color theme="1"/>
      <name val="Times New Roman"/>
      <family val="1"/>
    </font>
    <font>
      <sz val="12"/>
      <color theme="1"/>
      <name val="Times New Roman"/>
      <family val="1"/>
    </font>
    <font>
      <b/>
      <sz val="14"/>
      <color theme="1"/>
      <name val="Times New Roman"/>
      <family val="1"/>
    </font>
    <font>
      <b/>
      <sz val="12"/>
      <color theme="1"/>
      <name val="Times New Roman"/>
      <family val="1"/>
    </font>
    <font>
      <i/>
      <sz val="12"/>
      <color theme="1"/>
      <name val="Times New Roman"/>
      <family val="1"/>
    </font>
    <font>
      <sz val="12"/>
      <color rgb="FF000000"/>
      <name val="Times New Roman"/>
      <family val="1"/>
    </font>
    <font>
      <b/>
      <sz val="12"/>
      <color rgb="FF000000"/>
      <name val="Times New Roman"/>
      <family val="1"/>
    </font>
    <font>
      <b/>
      <i/>
      <sz val="12"/>
      <color theme="1"/>
      <name val="Times New Roman"/>
      <family val="1"/>
    </font>
    <font>
      <b/>
      <u/>
      <sz val="12"/>
      <color theme="1"/>
      <name val="Times New Roman"/>
      <family val="1"/>
    </font>
    <font>
      <sz val="11"/>
      <color theme="1"/>
      <name val="Times New Roman"/>
      <family val="1"/>
    </font>
    <font>
      <b/>
      <i/>
      <sz val="14"/>
      <color theme="1"/>
      <name val="Times New Roman"/>
      <family val="1"/>
    </font>
    <font>
      <i/>
      <sz val="12"/>
      <color rgb="FF000000"/>
      <name val="Times New Roman"/>
      <family val="1"/>
    </font>
    <font>
      <b/>
      <i/>
      <sz val="12"/>
      <color rgb="FF000000"/>
      <name val="Times New Roman"/>
      <family val="1"/>
    </font>
    <font>
      <b/>
      <vertAlign val="superscript"/>
      <sz val="12"/>
      <color theme="1"/>
      <name val="Times New Roman"/>
      <family val="1"/>
    </font>
    <font>
      <vertAlign val="superscript"/>
      <sz val="12"/>
      <color theme="1"/>
      <name val="Times New Roman"/>
      <family val="1"/>
    </font>
    <font>
      <i/>
      <vertAlign val="superscript"/>
      <sz val="12"/>
      <color theme="1"/>
      <name val="Times New Roman"/>
      <family val="1"/>
    </font>
    <font>
      <vertAlign val="superscript"/>
      <sz val="12"/>
      <color rgb="FF000000"/>
      <name val="Times New Roman"/>
      <family val="1"/>
    </font>
    <font>
      <sz val="8"/>
      <name val="Calibri"/>
      <family val="2"/>
      <scheme val="minor"/>
    </font>
    <font>
      <b/>
      <sz val="9"/>
      <color indexed="81"/>
      <name val="Tahoma"/>
      <family val="2"/>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70">
    <xf numFmtId="0" fontId="0" fillId="0" borderId="0" xfId="0"/>
    <xf numFmtId="0" fontId="1" fillId="0" borderId="0" xfId="0" applyFont="1"/>
    <xf numFmtId="0" fontId="2" fillId="0" borderId="0" xfId="0" applyFont="1"/>
    <xf numFmtId="0" fontId="1" fillId="0" borderId="0" xfId="0" applyFont="1" applyAlignment="1">
      <alignment vertical="center"/>
    </xf>
    <xf numFmtId="0" fontId="8" fillId="0" borderId="0" xfId="0" applyFont="1"/>
    <xf numFmtId="0" fontId="10" fillId="0" borderId="0" xfId="0" applyFont="1"/>
    <xf numFmtId="0" fontId="2" fillId="0" borderId="1" xfId="0" applyFont="1" applyBorder="1" applyAlignment="1">
      <alignment horizontal="center" vertical="center" wrapText="1"/>
    </xf>
    <xf numFmtId="0" fontId="3" fillId="0" borderId="0" xfId="0" applyFont="1"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center" vertical="center"/>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3" fontId="6" fillId="2" borderId="4" xfId="0" applyNumberFormat="1" applyFont="1" applyFill="1" applyBorder="1" applyAlignment="1" applyProtection="1">
      <alignment horizontal="left" vertical="center" wrapText="1"/>
      <protection locked="0"/>
    </xf>
    <xf numFmtId="164" fontId="6" fillId="2" borderId="8" xfId="0" applyNumberFormat="1" applyFont="1" applyFill="1" applyBorder="1" applyAlignment="1" applyProtection="1">
      <alignment horizontal="left" vertical="center" wrapText="1"/>
      <protection locked="0"/>
    </xf>
    <xf numFmtId="167" fontId="6" fillId="2" borderId="4" xfId="0" applyNumberFormat="1" applyFont="1" applyFill="1" applyBorder="1" applyAlignment="1" applyProtection="1">
      <alignment vertical="center" wrapText="1"/>
      <protection locked="0"/>
    </xf>
    <xf numFmtId="1" fontId="6" fillId="2" borderId="5" xfId="0" applyNumberFormat="1" applyFont="1" applyFill="1" applyBorder="1" applyAlignment="1" applyProtection="1">
      <alignment horizontal="left" vertical="center" wrapText="1"/>
      <protection locked="0"/>
    </xf>
    <xf numFmtId="3" fontId="6" fillId="2" borderId="10" xfId="0" applyNumberFormat="1" applyFont="1" applyFill="1" applyBorder="1" applyAlignment="1" applyProtection="1">
      <alignment horizontal="left" vertical="center" wrapText="1"/>
      <protection locked="0"/>
    </xf>
    <xf numFmtId="164" fontId="6" fillId="2" borderId="11" xfId="0" applyNumberFormat="1"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0" fontId="8" fillId="0" borderId="0" xfId="0" applyFont="1" applyProtection="1">
      <protection locked="0"/>
    </xf>
    <xf numFmtId="0" fontId="2" fillId="0" borderId="0" xfId="0" applyFont="1" applyProtection="1">
      <protection locked="0"/>
    </xf>
    <xf numFmtId="0" fontId="10" fillId="0" borderId="0" xfId="0" applyFont="1" applyProtection="1">
      <protection locked="0"/>
    </xf>
    <xf numFmtId="0" fontId="2"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 fillId="0" borderId="0" xfId="0" applyFont="1" applyProtection="1">
      <protection locked="0"/>
    </xf>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2" borderId="1" xfId="0" applyFont="1" applyFill="1" applyBorder="1" applyAlignment="1" applyProtection="1">
      <alignment horizontal="center" vertical="center" wrapText="1"/>
      <protection locked="0"/>
    </xf>
    <xf numFmtId="171" fontId="6" fillId="2" borderId="1" xfId="0" applyNumberFormat="1"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vertical="center" wrapText="1"/>
      <protection locked="0"/>
    </xf>
    <xf numFmtId="0" fontId="6" fillId="0" borderId="0" xfId="0" applyFont="1" applyAlignment="1" applyProtection="1">
      <alignment vertical="center"/>
      <protection locked="0"/>
    </xf>
    <xf numFmtId="16" fontId="6" fillId="2" borderId="1" xfId="0" quotePrefix="1" applyNumberFormat="1" applyFont="1" applyFill="1" applyBorder="1" applyAlignment="1" applyProtection="1">
      <alignment horizontal="center" vertical="center" wrapText="1"/>
      <protection locked="0"/>
    </xf>
    <xf numFmtId="0" fontId="4" fillId="3" borderId="10" xfId="0" applyFont="1" applyFill="1" applyBorder="1" applyAlignment="1" applyProtection="1">
      <alignment vertical="center" wrapText="1"/>
      <protection locked="0"/>
    </xf>
    <xf numFmtId="0" fontId="4" fillId="4" borderId="10" xfId="0" applyFont="1" applyFill="1" applyBorder="1" applyAlignment="1" applyProtection="1">
      <alignment vertical="center" wrapText="1"/>
      <protection locked="0"/>
    </xf>
    <xf numFmtId="0" fontId="2" fillId="4" borderId="11" xfId="0" applyFont="1" applyFill="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vertical="center" wrapText="1"/>
      <protection locked="0"/>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67" fontId="7" fillId="2" borderId="4" xfId="0" applyNumberFormat="1" applyFont="1" applyFill="1" applyBorder="1" applyAlignment="1" applyProtection="1">
      <alignment vertical="center" wrapText="1"/>
      <protection locked="0"/>
    </xf>
    <xf numFmtId="3" fontId="7" fillId="2" borderId="5" xfId="0" applyNumberFormat="1" applyFont="1" applyFill="1" applyBorder="1" applyAlignment="1" applyProtection="1">
      <alignment horizontal="left" vertical="center" wrapText="1"/>
      <protection locked="0"/>
    </xf>
    <xf numFmtId="166" fontId="13" fillId="2" borderId="8" xfId="0" applyNumberFormat="1" applyFont="1" applyFill="1" applyBorder="1" applyAlignment="1" applyProtection="1">
      <alignment vertical="center" wrapText="1"/>
      <protection locked="0"/>
    </xf>
    <xf numFmtId="165" fontId="13" fillId="2" borderId="9" xfId="0" applyNumberFormat="1" applyFont="1" applyFill="1" applyBorder="1" applyAlignment="1" applyProtection="1">
      <alignment horizontal="left" vertical="center" wrapText="1"/>
      <protection locked="0"/>
    </xf>
    <xf numFmtId="166" fontId="12" fillId="2" borderId="8" xfId="0" applyNumberFormat="1" applyFont="1" applyFill="1" applyBorder="1" applyAlignment="1" applyProtection="1">
      <alignment vertical="center" wrapText="1"/>
      <protection locked="0"/>
    </xf>
    <xf numFmtId="165" fontId="12" fillId="2" borderId="9" xfId="0" applyNumberFormat="1" applyFont="1" applyFill="1" applyBorder="1" applyAlignment="1" applyProtection="1">
      <alignment horizontal="left" vertical="center" wrapText="1"/>
      <protection locked="0"/>
    </xf>
    <xf numFmtId="0" fontId="2"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xf>
    <xf numFmtId="0" fontId="4"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164" fontId="12" fillId="2" borderId="8" xfId="0" applyNumberFormat="1" applyFont="1" applyFill="1" applyBorder="1" applyAlignment="1" applyProtection="1">
      <alignment horizontal="center" vertical="center" wrapText="1"/>
      <protection locked="0"/>
    </xf>
    <xf numFmtId="164" fontId="12" fillId="2" borderId="9" xfId="0" applyNumberFormat="1" applyFont="1" applyFill="1" applyBorder="1" applyAlignment="1" applyProtection="1">
      <alignment horizontal="center" vertical="center" wrapText="1"/>
      <protection locked="0"/>
    </xf>
    <xf numFmtId="3" fontId="6" fillId="2" borderId="4" xfId="0" applyNumberFormat="1" applyFont="1" applyFill="1" applyBorder="1" applyAlignment="1" applyProtection="1">
      <alignment horizontal="center" vertical="center" wrapText="1"/>
      <protection locked="0"/>
    </xf>
    <xf numFmtId="3" fontId="6" fillId="2" borderId="5" xfId="0" applyNumberFormat="1" applyFont="1" applyFill="1" applyBorder="1" applyAlignment="1" applyProtection="1">
      <alignment horizontal="center" vertical="center" wrapText="1"/>
      <protection locked="0"/>
    </xf>
    <xf numFmtId="3" fontId="7" fillId="2" borderId="4" xfId="0" applyNumberFormat="1" applyFont="1" applyFill="1" applyBorder="1" applyAlignment="1" applyProtection="1">
      <alignment horizontal="center" vertical="center" wrapText="1"/>
      <protection locked="0"/>
    </xf>
    <xf numFmtId="3" fontId="7" fillId="2" borderId="5" xfId="0" applyNumberFormat="1" applyFont="1" applyFill="1" applyBorder="1" applyAlignment="1" applyProtection="1">
      <alignment horizontal="center" vertical="center" wrapText="1"/>
      <protection locked="0"/>
    </xf>
    <xf numFmtId="164" fontId="13" fillId="2" borderId="8" xfId="0" applyNumberFormat="1" applyFont="1" applyFill="1" applyBorder="1" applyAlignment="1" applyProtection="1">
      <alignment horizontal="center" vertical="center" wrapText="1"/>
      <protection locked="0"/>
    </xf>
    <xf numFmtId="164" fontId="13" fillId="2" borderId="9" xfId="0" applyNumberFormat="1" applyFont="1" applyFill="1" applyBorder="1" applyAlignment="1" applyProtection="1">
      <alignment horizontal="center" vertical="center" wrapText="1"/>
      <protection locked="0"/>
    </xf>
    <xf numFmtId="3" fontId="7" fillId="2" borderId="10"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3" fontId="7" fillId="2" borderId="2" xfId="0" applyNumberFormat="1" applyFont="1" applyFill="1" applyBorder="1" applyAlignment="1" applyProtection="1">
      <alignment horizontal="center" vertical="center" wrapText="1"/>
      <protection locked="0"/>
    </xf>
    <xf numFmtId="3" fontId="7" fillId="2" borderId="3" xfId="0" applyNumberFormat="1" applyFont="1" applyFill="1" applyBorder="1" applyAlignment="1" applyProtection="1">
      <alignment horizontal="center" vertical="center" wrapText="1"/>
      <protection locked="0"/>
    </xf>
    <xf numFmtId="3" fontId="7" fillId="2" borderId="1"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164" fontId="12" fillId="2" borderId="6" xfId="0" applyNumberFormat="1" applyFont="1" applyFill="1" applyBorder="1" applyAlignment="1" applyProtection="1">
      <alignment horizontal="center" vertical="center" wrapText="1"/>
      <protection locked="0"/>
    </xf>
    <xf numFmtId="164" fontId="12" fillId="2" borderId="7" xfId="0" applyNumberFormat="1" applyFont="1" applyFill="1" applyBorder="1" applyAlignment="1" applyProtection="1">
      <alignment horizontal="center" vertical="center" wrapText="1"/>
      <protection locked="0"/>
    </xf>
    <xf numFmtId="164" fontId="13" fillId="2" borderId="13" xfId="0" applyNumberFormat="1" applyFont="1" applyFill="1" applyBorder="1" applyAlignment="1" applyProtection="1">
      <alignment horizontal="center" vertical="center" wrapText="1"/>
      <protection locked="0"/>
    </xf>
    <xf numFmtId="3" fontId="7" fillId="2" borderId="14" xfId="0" applyNumberFormat="1" applyFont="1" applyFill="1" applyBorder="1" applyAlignment="1" applyProtection="1">
      <alignment horizontal="center" vertical="center" wrapText="1"/>
      <protection locked="0"/>
    </xf>
    <xf numFmtId="3" fontId="7" fillId="2" borderId="8" xfId="0" applyNumberFormat="1" applyFont="1" applyFill="1" applyBorder="1" applyAlignment="1" applyProtection="1">
      <alignment horizontal="center" vertical="center" wrapText="1"/>
      <protection locked="0"/>
    </xf>
    <xf numFmtId="3" fontId="7" fillId="2" borderId="13" xfId="0" applyNumberFormat="1" applyFont="1" applyFill="1" applyBorder="1" applyAlignment="1" applyProtection="1">
      <alignment horizontal="center" vertical="center" wrapText="1"/>
      <protection locked="0"/>
    </xf>
    <xf numFmtId="3" fontId="7" fillId="2" borderId="9" xfId="0" applyNumberFormat="1" applyFont="1" applyFill="1" applyBorder="1" applyAlignment="1" applyProtection="1">
      <alignment horizontal="center" vertical="center" wrapText="1"/>
      <protection locked="0"/>
    </xf>
    <xf numFmtId="3" fontId="2" fillId="2" borderId="8" xfId="0" applyNumberFormat="1" applyFont="1" applyFill="1" applyBorder="1" applyAlignment="1" applyProtection="1">
      <alignment horizontal="center" vertical="center" wrapText="1"/>
      <protection locked="0"/>
    </xf>
    <xf numFmtId="3" fontId="2" fillId="2" borderId="9" xfId="0" applyNumberFormat="1" applyFont="1" applyFill="1" applyBorder="1" applyAlignment="1" applyProtection="1">
      <alignment horizontal="center" vertical="center" wrapText="1"/>
      <protection locked="0"/>
    </xf>
    <xf numFmtId="3" fontId="6" fillId="2" borderId="6" xfId="0" applyNumberFormat="1" applyFont="1" applyFill="1" applyBorder="1" applyAlignment="1" applyProtection="1">
      <alignment horizontal="center" vertical="center" wrapText="1"/>
      <protection locked="0"/>
    </xf>
    <xf numFmtId="3" fontId="6" fillId="2" borderId="7" xfId="0" applyNumberFormat="1" applyFont="1" applyFill="1" applyBorder="1" applyAlignment="1" applyProtection="1">
      <alignment horizontal="center" vertical="center" wrapText="1"/>
      <protection locked="0"/>
    </xf>
    <xf numFmtId="3" fontId="7" fillId="2" borderId="6" xfId="0" applyNumberFormat="1" applyFont="1" applyFill="1" applyBorder="1" applyAlignment="1" applyProtection="1">
      <alignment horizontal="center" vertical="center" wrapText="1"/>
      <protection locked="0"/>
    </xf>
    <xf numFmtId="3" fontId="7" fillId="2" borderId="7" xfId="0" applyNumberFormat="1" applyFont="1" applyFill="1" applyBorder="1" applyAlignment="1" applyProtection="1">
      <alignment horizontal="center" vertical="center" wrapText="1"/>
      <protection locked="0"/>
    </xf>
    <xf numFmtId="164" fontId="13" fillId="2" borderId="6" xfId="0" applyNumberFormat="1" applyFont="1" applyFill="1" applyBorder="1" applyAlignment="1" applyProtection="1">
      <alignment horizontal="center" vertical="center" wrapText="1"/>
      <protection locked="0"/>
    </xf>
    <xf numFmtId="164" fontId="13" fillId="2" borderId="7" xfId="0" applyNumberFormat="1" applyFont="1" applyFill="1" applyBorder="1" applyAlignment="1" applyProtection="1">
      <alignment horizontal="center" vertical="center" wrapText="1"/>
      <protection locked="0"/>
    </xf>
    <xf numFmtId="164" fontId="12" fillId="2" borderId="13" xfId="0" applyNumberFormat="1" applyFont="1" applyFill="1" applyBorder="1" applyAlignment="1" applyProtection="1">
      <alignment horizontal="center" vertical="center" wrapText="1"/>
      <protection locked="0"/>
    </xf>
    <xf numFmtId="3" fontId="6" fillId="2" borderId="14" xfId="0" applyNumberFormat="1" applyFont="1" applyFill="1" applyBorder="1" applyAlignment="1" applyProtection="1">
      <alignment horizontal="center" vertical="center" wrapText="1"/>
      <protection locked="0"/>
    </xf>
    <xf numFmtId="3" fontId="6" fillId="2" borderId="2" xfId="0" applyNumberFormat="1" applyFont="1" applyFill="1" applyBorder="1" applyAlignment="1" applyProtection="1">
      <alignment horizontal="center" vertical="center" wrapText="1"/>
      <protection locked="0"/>
    </xf>
    <xf numFmtId="3" fontId="6" fillId="2" borderId="3" xfId="0" applyNumberFormat="1"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170" fontId="2" fillId="0" borderId="2" xfId="0" applyNumberFormat="1" applyFont="1" applyBorder="1" applyAlignment="1">
      <alignment horizontal="center" vertical="center" wrapText="1"/>
    </xf>
    <xf numFmtId="170" fontId="2"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8" fontId="2" fillId="0" borderId="2" xfId="0" applyNumberFormat="1" applyFont="1" applyBorder="1" applyAlignment="1" applyProtection="1">
      <alignment horizontal="center" vertical="center" wrapText="1"/>
      <protection locked="0"/>
    </xf>
    <xf numFmtId="168" fontId="2" fillId="0" borderId="3" xfId="0" applyNumberFormat="1" applyFont="1" applyBorder="1" applyAlignment="1" applyProtection="1">
      <alignment horizontal="center" vertical="center" wrapText="1"/>
      <protection locked="0"/>
    </xf>
    <xf numFmtId="172" fontId="2" fillId="0" borderId="2" xfId="0" applyNumberFormat="1" applyFont="1" applyBorder="1" applyAlignment="1">
      <alignment horizontal="center" vertical="center" wrapText="1"/>
    </xf>
    <xf numFmtId="172" fontId="2" fillId="0" borderId="3"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168" fontId="2" fillId="0" borderId="3" xfId="0" applyNumberFormat="1" applyFont="1" applyBorder="1" applyAlignment="1">
      <alignment horizontal="center" vertical="center" wrapText="1"/>
    </xf>
    <xf numFmtId="169" fontId="2" fillId="0" borderId="2" xfId="0" applyNumberFormat="1" applyFont="1" applyBorder="1" applyAlignment="1" applyProtection="1">
      <alignment horizontal="center" vertical="center" wrapText="1"/>
      <protection locked="0"/>
    </xf>
    <xf numFmtId="169" fontId="2" fillId="0" borderId="3" xfId="0" applyNumberFormat="1"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3" fillId="0" borderId="0" xfId="0" applyFont="1" applyAlignment="1" applyProtection="1">
      <alignment horizontal="center" wrapText="1"/>
      <protection locked="0"/>
    </xf>
    <xf numFmtId="0" fontId="3"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2" fillId="0" borderId="0" xfId="0" applyFont="1" applyAlignment="1" applyProtection="1">
      <alignment horizontal="center"/>
      <protection locked="0"/>
    </xf>
    <xf numFmtId="173" fontId="6" fillId="2" borderId="2" xfId="0" applyNumberFormat="1" applyFont="1" applyFill="1" applyBorder="1" applyAlignment="1" applyProtection="1">
      <alignment horizontal="center" vertical="center" wrapText="1"/>
      <protection locked="0"/>
    </xf>
    <xf numFmtId="173" fontId="6" fillId="2" borderId="3"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4" borderId="1" xfId="0" applyFont="1" applyFill="1" applyBorder="1" applyAlignment="1">
      <alignment horizontal="center" vertical="center" wrapText="1"/>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wrapText="1"/>
    </xf>
    <xf numFmtId="0" fontId="9" fillId="0" borderId="0" xfId="0" applyFont="1" applyAlignment="1">
      <alignment horizontal="center"/>
    </xf>
    <xf numFmtId="0" fontId="11" fillId="0" borderId="0" xfId="0" applyFont="1" applyAlignment="1">
      <alignment horizontal="center" wrapText="1"/>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topLeftCell="B13" workbookViewId="0">
      <selection activeCell="A6" sqref="A6:F6"/>
    </sheetView>
  </sheetViews>
  <sheetFormatPr defaultColWidth="9.140625" defaultRowHeight="15.75" x14ac:dyDescent="0.25"/>
  <cols>
    <col min="1" max="1" width="9.140625" style="2"/>
    <col min="2" max="2" width="46.42578125" style="2" customWidth="1"/>
    <col min="3" max="6" width="19" style="2" customWidth="1"/>
    <col min="7" max="16384" width="9.140625" style="2"/>
  </cols>
  <sheetData>
    <row r="1" spans="1:12" x14ac:dyDescent="0.25">
      <c r="A1" s="4" t="s">
        <v>196</v>
      </c>
    </row>
    <row r="2" spans="1:12" x14ac:dyDescent="0.25">
      <c r="A2" s="57" t="s">
        <v>100</v>
      </c>
      <c r="B2" s="57"/>
    </row>
    <row r="3" spans="1:12" x14ac:dyDescent="0.25">
      <c r="A3" s="58" t="s">
        <v>55</v>
      </c>
      <c r="B3" s="58"/>
    </row>
    <row r="4" spans="1:12" ht="10.5" customHeight="1" x14ac:dyDescent="0.25">
      <c r="A4" s="10"/>
      <c r="B4" s="10"/>
    </row>
    <row r="5" spans="1:12" ht="18.75" x14ac:dyDescent="0.25">
      <c r="A5" s="59" t="s">
        <v>56</v>
      </c>
      <c r="B5" s="59"/>
      <c r="C5" s="59"/>
      <c r="D5" s="59"/>
      <c r="E5" s="59"/>
      <c r="F5" s="59"/>
      <c r="G5" s="7"/>
      <c r="H5" s="7"/>
      <c r="I5" s="7"/>
      <c r="J5" s="7"/>
      <c r="K5" s="7"/>
      <c r="L5" s="7"/>
    </row>
    <row r="6" spans="1:12" ht="18.75" x14ac:dyDescent="0.3">
      <c r="A6" s="60" t="s">
        <v>205</v>
      </c>
      <c r="B6" s="60"/>
      <c r="C6" s="60"/>
      <c r="D6" s="60"/>
      <c r="E6" s="60"/>
      <c r="F6" s="60"/>
    </row>
    <row r="7" spans="1:12" ht="8.25" customHeight="1" x14ac:dyDescent="0.25"/>
    <row r="8" spans="1:12" x14ac:dyDescent="0.25">
      <c r="A8" s="61" t="s">
        <v>0</v>
      </c>
      <c r="B8" s="61" t="s">
        <v>1</v>
      </c>
      <c r="C8" s="61" t="s">
        <v>186</v>
      </c>
      <c r="D8" s="61"/>
      <c r="E8" s="61"/>
      <c r="F8" s="61"/>
    </row>
    <row r="9" spans="1:12" x14ac:dyDescent="0.25">
      <c r="A9" s="61"/>
      <c r="B9" s="61"/>
      <c r="C9" s="9" t="s">
        <v>61</v>
      </c>
      <c r="D9" s="9" t="s">
        <v>62</v>
      </c>
      <c r="E9" s="9" t="s">
        <v>63</v>
      </c>
      <c r="F9" s="9" t="s">
        <v>64</v>
      </c>
    </row>
    <row r="10" spans="1:12" ht="32.25" customHeight="1" x14ac:dyDescent="0.25">
      <c r="A10" s="9" t="s">
        <v>20</v>
      </c>
      <c r="B10" s="8" t="s">
        <v>187</v>
      </c>
      <c r="C10" s="62" t="s">
        <v>206</v>
      </c>
      <c r="D10" s="63"/>
      <c r="E10" s="63"/>
      <c r="F10" s="63"/>
    </row>
    <row r="11" spans="1:12" ht="15.75" customHeight="1" x14ac:dyDescent="0.25">
      <c r="A11" s="9" t="s">
        <v>37</v>
      </c>
      <c r="B11" s="8" t="s">
        <v>188</v>
      </c>
      <c r="C11" s="63" t="s">
        <v>189</v>
      </c>
      <c r="D11" s="63"/>
      <c r="E11" s="63"/>
      <c r="F11" s="63"/>
    </row>
    <row r="12" spans="1:12" ht="79.5" customHeight="1" x14ac:dyDescent="0.25">
      <c r="A12" s="9" t="s">
        <v>41</v>
      </c>
      <c r="B12" s="6" t="s">
        <v>191</v>
      </c>
      <c r="C12" s="62" t="s">
        <v>192</v>
      </c>
      <c r="D12" s="63"/>
      <c r="E12" s="63"/>
      <c r="F12" s="63"/>
    </row>
    <row r="13" spans="1:12" ht="125.45" customHeight="1" x14ac:dyDescent="0.25">
      <c r="A13" s="9" t="s">
        <v>82</v>
      </c>
      <c r="B13" s="6" t="s">
        <v>193</v>
      </c>
      <c r="C13" s="62" t="s">
        <v>207</v>
      </c>
      <c r="D13" s="63"/>
      <c r="E13" s="63"/>
      <c r="F13" s="63"/>
    </row>
    <row r="14" spans="1:12" x14ac:dyDescent="0.25">
      <c r="A14" s="61" t="s">
        <v>89</v>
      </c>
      <c r="B14" s="62" t="s">
        <v>194</v>
      </c>
      <c r="C14" s="64" t="s">
        <v>208</v>
      </c>
      <c r="D14" s="65"/>
      <c r="E14" s="65"/>
      <c r="F14" s="65"/>
    </row>
    <row r="15" spans="1:12" x14ac:dyDescent="0.25">
      <c r="A15" s="61"/>
      <c r="B15" s="63"/>
      <c r="C15" s="65"/>
      <c r="D15" s="65"/>
      <c r="E15" s="65"/>
      <c r="F15" s="65"/>
    </row>
    <row r="16" spans="1:12" x14ac:dyDescent="0.25">
      <c r="A16" s="61"/>
      <c r="B16" s="63"/>
      <c r="C16" s="65"/>
      <c r="D16" s="65"/>
      <c r="E16" s="65"/>
      <c r="F16" s="65"/>
    </row>
    <row r="17" spans="1:8" x14ac:dyDescent="0.25">
      <c r="A17" s="61"/>
      <c r="B17" s="63"/>
      <c r="C17" s="65"/>
      <c r="D17" s="65"/>
      <c r="E17" s="65"/>
      <c r="F17" s="65"/>
    </row>
    <row r="18" spans="1:8" x14ac:dyDescent="0.25">
      <c r="A18" s="61"/>
      <c r="B18" s="63"/>
      <c r="C18" s="65"/>
      <c r="D18" s="65"/>
      <c r="E18" s="65"/>
      <c r="F18" s="65"/>
    </row>
    <row r="19" spans="1:8" ht="48.75" customHeight="1" x14ac:dyDescent="0.25">
      <c r="A19" s="9" t="s">
        <v>91</v>
      </c>
      <c r="B19" s="8" t="s">
        <v>190</v>
      </c>
      <c r="C19" s="62" t="s">
        <v>195</v>
      </c>
      <c r="D19" s="63"/>
      <c r="E19" s="63"/>
      <c r="F19" s="63"/>
    </row>
    <row r="20" spans="1:8" ht="7.5" customHeight="1" x14ac:dyDescent="0.25"/>
    <row r="21" spans="1:8" x14ac:dyDescent="0.25">
      <c r="D21" s="68" t="s">
        <v>209</v>
      </c>
      <c r="E21" s="68"/>
      <c r="F21" s="68"/>
      <c r="G21" s="68"/>
      <c r="H21" s="68"/>
    </row>
    <row r="22" spans="1:8" x14ac:dyDescent="0.25">
      <c r="D22" s="67" t="s">
        <v>58</v>
      </c>
      <c r="E22" s="67"/>
      <c r="F22" s="67"/>
      <c r="G22" s="67"/>
      <c r="H22" s="67"/>
    </row>
    <row r="23" spans="1:8" x14ac:dyDescent="0.25">
      <c r="D23" s="66" t="s">
        <v>59</v>
      </c>
      <c r="E23" s="66"/>
      <c r="F23" s="66"/>
      <c r="G23" s="66"/>
      <c r="H23" s="66"/>
    </row>
    <row r="24" spans="1:8" x14ac:dyDescent="0.25">
      <c r="E24" s="66" t="s">
        <v>210</v>
      </c>
      <c r="F24" s="66"/>
    </row>
    <row r="29" spans="1:8" x14ac:dyDescent="0.25">
      <c r="E29" s="67" t="s">
        <v>211</v>
      </c>
      <c r="F29" s="67"/>
    </row>
  </sheetData>
  <mergeCells count="20">
    <mergeCell ref="E24:F24"/>
    <mergeCell ref="E29:F29"/>
    <mergeCell ref="D21:H21"/>
    <mergeCell ref="D22:H22"/>
    <mergeCell ref="D23:H23"/>
    <mergeCell ref="B14:B18"/>
    <mergeCell ref="C19:F19"/>
    <mergeCell ref="A8:A9"/>
    <mergeCell ref="B8:B9"/>
    <mergeCell ref="A14:A18"/>
    <mergeCell ref="C10:F10"/>
    <mergeCell ref="C12:F12"/>
    <mergeCell ref="C13:F13"/>
    <mergeCell ref="C11:F11"/>
    <mergeCell ref="C14:F18"/>
    <mergeCell ref="A2:B2"/>
    <mergeCell ref="A3:B3"/>
    <mergeCell ref="A5:F5"/>
    <mergeCell ref="A6:F6"/>
    <mergeCell ref="C8:F8"/>
  </mergeCells>
  <printOptions horizontalCentered="1"/>
  <pageMargins left="0.25" right="0.25" top="0.25" bottom="0"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6"/>
  <sheetViews>
    <sheetView topLeftCell="A46" zoomScale="85" zoomScaleNormal="85" workbookViewId="0">
      <selection activeCell="A6" sqref="A6:L6"/>
    </sheetView>
  </sheetViews>
  <sheetFormatPr defaultColWidth="9.140625" defaultRowHeight="15" x14ac:dyDescent="0.25"/>
  <cols>
    <col min="1" max="1" width="5.140625" style="5" bestFit="1" customWidth="1"/>
    <col min="2" max="2" width="46.42578125" style="5" customWidth="1"/>
    <col min="3" max="3" width="9.140625" style="5" customWidth="1"/>
    <col min="4" max="4" width="6.7109375" style="5" customWidth="1"/>
    <col min="5" max="5" width="9.42578125" style="5" customWidth="1"/>
    <col min="6" max="6" width="6.85546875" style="5" customWidth="1"/>
    <col min="7" max="7" width="8.85546875" style="5" customWidth="1"/>
    <col min="8" max="8" width="7" style="5" customWidth="1"/>
    <col min="9" max="9" width="9" style="5" customWidth="1"/>
    <col min="10" max="10" width="7" style="5" customWidth="1"/>
    <col min="11" max="11" width="9.5703125" style="5" customWidth="1"/>
    <col min="12" max="12" width="7" style="5" customWidth="1"/>
    <col min="13" max="16384" width="9.140625" style="5"/>
  </cols>
  <sheetData>
    <row r="1" spans="1:12" ht="15.75" x14ac:dyDescent="0.25">
      <c r="A1" s="4" t="s">
        <v>101</v>
      </c>
      <c r="B1" s="2"/>
    </row>
    <row r="2" spans="1:12" ht="15.75" x14ac:dyDescent="0.25">
      <c r="A2" s="57" t="s">
        <v>100</v>
      </c>
      <c r="B2" s="57"/>
    </row>
    <row r="3" spans="1:12" ht="15.75" x14ac:dyDescent="0.25">
      <c r="A3" s="58" t="s">
        <v>55</v>
      </c>
      <c r="B3" s="58"/>
    </row>
    <row r="4" spans="1:12" ht="15.75" x14ac:dyDescent="0.25">
      <c r="A4" s="2"/>
      <c r="B4" s="2"/>
    </row>
    <row r="5" spans="1:12" s="1" customFormat="1" ht="18.75" x14ac:dyDescent="0.3">
      <c r="A5" s="59" t="s">
        <v>56</v>
      </c>
      <c r="B5" s="59"/>
      <c r="C5" s="59"/>
      <c r="D5" s="59"/>
      <c r="E5" s="59"/>
      <c r="F5" s="59"/>
      <c r="G5" s="59"/>
      <c r="H5" s="59"/>
      <c r="I5" s="59"/>
      <c r="J5" s="59"/>
      <c r="K5" s="59"/>
      <c r="L5" s="59"/>
    </row>
    <row r="6" spans="1:12" s="1" customFormat="1" ht="38.25" customHeight="1" x14ac:dyDescent="0.3">
      <c r="A6" s="112" t="s">
        <v>212</v>
      </c>
      <c r="B6" s="113"/>
      <c r="C6" s="113"/>
      <c r="D6" s="113"/>
      <c r="E6" s="113"/>
      <c r="F6" s="113"/>
      <c r="G6" s="113"/>
      <c r="H6" s="113"/>
      <c r="I6" s="113"/>
      <c r="J6" s="113"/>
      <c r="K6" s="113"/>
      <c r="L6" s="113"/>
    </row>
    <row r="7" spans="1:12" ht="18.75" x14ac:dyDescent="0.25">
      <c r="A7" s="3"/>
    </row>
    <row r="8" spans="1:12" ht="15.75" customHeight="1" x14ac:dyDescent="0.25">
      <c r="A8" s="69" t="s">
        <v>0</v>
      </c>
      <c r="B8" s="70" t="s">
        <v>1</v>
      </c>
      <c r="C8" s="81" t="s">
        <v>2</v>
      </c>
      <c r="D8" s="70"/>
      <c r="E8" s="85" t="s">
        <v>60</v>
      </c>
      <c r="F8" s="86"/>
      <c r="G8" s="86"/>
      <c r="H8" s="86"/>
      <c r="I8" s="86"/>
      <c r="J8" s="86"/>
      <c r="K8" s="86"/>
      <c r="L8" s="81"/>
    </row>
    <row r="9" spans="1:12" ht="15.75" x14ac:dyDescent="0.25">
      <c r="A9" s="69"/>
      <c r="B9" s="70"/>
      <c r="C9" s="81"/>
      <c r="D9" s="70"/>
      <c r="E9" s="70" t="s">
        <v>61</v>
      </c>
      <c r="F9" s="70"/>
      <c r="G9" s="70" t="s">
        <v>62</v>
      </c>
      <c r="H9" s="70"/>
      <c r="I9" s="70" t="s">
        <v>63</v>
      </c>
      <c r="J9" s="70"/>
      <c r="K9" s="70" t="s">
        <v>64</v>
      </c>
      <c r="L9" s="70"/>
    </row>
    <row r="10" spans="1:12" ht="15.75" x14ac:dyDescent="0.25">
      <c r="A10" s="11" t="s">
        <v>20</v>
      </c>
      <c r="B10" s="12" t="s">
        <v>65</v>
      </c>
      <c r="C10" s="77">
        <f>E10+G10+I10+K10</f>
        <v>1193</v>
      </c>
      <c r="D10" s="80"/>
      <c r="E10" s="84">
        <v>292</v>
      </c>
      <c r="F10" s="84"/>
      <c r="G10" s="82">
        <v>239</v>
      </c>
      <c r="H10" s="83"/>
      <c r="I10" s="76">
        <v>332</v>
      </c>
      <c r="J10" s="77"/>
      <c r="K10" s="82">
        <v>330</v>
      </c>
      <c r="L10" s="83"/>
    </row>
    <row r="11" spans="1:12" ht="15.75" x14ac:dyDescent="0.25">
      <c r="A11" s="71">
        <v>1</v>
      </c>
      <c r="B11" s="13" t="s">
        <v>66</v>
      </c>
      <c r="C11" s="80">
        <f>E11+G11+I11+K11</f>
        <v>1122</v>
      </c>
      <c r="D11" s="80"/>
      <c r="E11" s="74">
        <v>284</v>
      </c>
      <c r="F11" s="75"/>
      <c r="G11" s="74">
        <v>224</v>
      </c>
      <c r="H11" s="75"/>
      <c r="I11" s="74">
        <v>293</v>
      </c>
      <c r="J11" s="75"/>
      <c r="K11" s="74">
        <v>321</v>
      </c>
      <c r="L11" s="75"/>
    </row>
    <row r="12" spans="1:12" ht="15.75" x14ac:dyDescent="0.25">
      <c r="A12" s="71"/>
      <c r="B12" s="14" t="s">
        <v>67</v>
      </c>
      <c r="C12" s="78">
        <f>(C11/C10)*100</f>
        <v>94.04861693210394</v>
      </c>
      <c r="D12" s="79"/>
      <c r="E12" s="72">
        <f t="shared" ref="E12:I12" si="0">(E11/E10)*100</f>
        <v>97.260273972602747</v>
      </c>
      <c r="F12" s="73"/>
      <c r="G12" s="72">
        <f t="shared" si="0"/>
        <v>93.723849372384933</v>
      </c>
      <c r="H12" s="73"/>
      <c r="I12" s="72">
        <f t="shared" si="0"/>
        <v>88.253012048192772</v>
      </c>
      <c r="J12" s="73"/>
      <c r="K12" s="72">
        <f>(K11/K10)*100</f>
        <v>97.27272727272728</v>
      </c>
      <c r="L12" s="73"/>
    </row>
    <row r="13" spans="1:12" ht="15.75" x14ac:dyDescent="0.25">
      <c r="A13" s="71">
        <v>2</v>
      </c>
      <c r="B13" s="13" t="s">
        <v>16</v>
      </c>
      <c r="C13" s="76">
        <f>E13+G13+I13+K13</f>
        <v>69</v>
      </c>
      <c r="D13" s="77"/>
      <c r="E13" s="74">
        <v>8</v>
      </c>
      <c r="F13" s="75"/>
      <c r="G13" s="74">
        <v>14</v>
      </c>
      <c r="H13" s="75"/>
      <c r="I13" s="74">
        <v>38</v>
      </c>
      <c r="J13" s="75"/>
      <c r="K13" s="74">
        <v>9</v>
      </c>
      <c r="L13" s="75"/>
    </row>
    <row r="14" spans="1:12" ht="15.75" x14ac:dyDescent="0.25">
      <c r="A14" s="71"/>
      <c r="B14" s="14" t="s">
        <v>67</v>
      </c>
      <c r="C14" s="78">
        <f>(C13/C10)*100</f>
        <v>5.7837384744342</v>
      </c>
      <c r="D14" s="79"/>
      <c r="E14" s="72">
        <f t="shared" ref="E14" si="1">(E13/E10)*100</f>
        <v>2.7397260273972601</v>
      </c>
      <c r="F14" s="73"/>
      <c r="G14" s="72">
        <f t="shared" ref="G14" si="2">(G13/G10)*100</f>
        <v>5.8577405857740583</v>
      </c>
      <c r="H14" s="73"/>
      <c r="I14" s="72">
        <f t="shared" ref="I14" si="3">(I13/I10)*100</f>
        <v>11.445783132530121</v>
      </c>
      <c r="J14" s="73"/>
      <c r="K14" s="72">
        <f t="shared" ref="K14" si="4">(K13/K10)*100</f>
        <v>2.7272727272727271</v>
      </c>
      <c r="L14" s="73"/>
    </row>
    <row r="15" spans="1:12" ht="15.75" x14ac:dyDescent="0.25">
      <c r="A15" s="71">
        <v>3</v>
      </c>
      <c r="B15" s="13" t="s">
        <v>17</v>
      </c>
      <c r="C15" s="76">
        <f>E15+G15+I15+K15</f>
        <v>2</v>
      </c>
      <c r="D15" s="77"/>
      <c r="E15" s="74">
        <v>0</v>
      </c>
      <c r="F15" s="75"/>
      <c r="G15" s="74">
        <v>1</v>
      </c>
      <c r="H15" s="75"/>
      <c r="I15" s="74">
        <v>1</v>
      </c>
      <c r="J15" s="75"/>
      <c r="K15" s="74">
        <v>0</v>
      </c>
      <c r="L15" s="75"/>
    </row>
    <row r="16" spans="1:12" ht="15.75" x14ac:dyDescent="0.25">
      <c r="A16" s="71"/>
      <c r="B16" s="14" t="s">
        <v>67</v>
      </c>
      <c r="C16" s="78">
        <f>(C15/C10)*100</f>
        <v>0.16764459346186086</v>
      </c>
      <c r="D16" s="79"/>
      <c r="E16" s="72">
        <f>(E15/E10)*100</f>
        <v>0</v>
      </c>
      <c r="F16" s="73"/>
      <c r="G16" s="72">
        <f t="shared" ref="G16" si="5">(G15/G10)*100</f>
        <v>0.41841004184100417</v>
      </c>
      <c r="H16" s="73"/>
      <c r="I16" s="72">
        <f t="shared" ref="I16" si="6">(I15/I10)*100</f>
        <v>0.30120481927710846</v>
      </c>
      <c r="J16" s="73"/>
      <c r="K16" s="72">
        <f t="shared" ref="K16" si="7">(K15/K10)*100</f>
        <v>0</v>
      </c>
      <c r="L16" s="73"/>
    </row>
    <row r="17" spans="1:12" ht="15.75" x14ac:dyDescent="0.25">
      <c r="A17" s="71">
        <v>4</v>
      </c>
      <c r="B17" s="13" t="s">
        <v>68</v>
      </c>
      <c r="C17" s="76">
        <f>E17+G17+I17+K17</f>
        <v>0</v>
      </c>
      <c r="D17" s="77"/>
      <c r="E17" s="74">
        <v>0</v>
      </c>
      <c r="F17" s="75"/>
      <c r="G17" s="74">
        <v>0</v>
      </c>
      <c r="H17" s="75"/>
      <c r="I17" s="74">
        <v>0</v>
      </c>
      <c r="J17" s="75"/>
      <c r="K17" s="74">
        <v>0</v>
      </c>
      <c r="L17" s="75"/>
    </row>
    <row r="18" spans="1:12" ht="15.75" x14ac:dyDescent="0.25">
      <c r="A18" s="71"/>
      <c r="B18" s="14" t="s">
        <v>67</v>
      </c>
      <c r="C18" s="78">
        <f>(C17/C10)*100</f>
        <v>0</v>
      </c>
      <c r="D18" s="79"/>
      <c r="E18" s="72">
        <f>(E17/E10)*100</f>
        <v>0</v>
      </c>
      <c r="F18" s="73"/>
      <c r="G18" s="72">
        <f t="shared" ref="G18" si="8">(G17/G10)*100</f>
        <v>0</v>
      </c>
      <c r="H18" s="73"/>
      <c r="I18" s="72">
        <f t="shared" ref="I18" si="9">(I17/I10)*100</f>
        <v>0</v>
      </c>
      <c r="J18" s="73"/>
      <c r="K18" s="72">
        <f t="shared" ref="K18" si="10">(K17/K10)*100</f>
        <v>0</v>
      </c>
      <c r="L18" s="73"/>
    </row>
    <row r="19" spans="1:12" ht="15.75" x14ac:dyDescent="0.25">
      <c r="A19" s="11" t="s">
        <v>37</v>
      </c>
      <c r="B19" s="12" t="s">
        <v>69</v>
      </c>
      <c r="C19" s="77">
        <f>E19+G19+I19+K19</f>
        <v>1193</v>
      </c>
      <c r="D19" s="80"/>
      <c r="E19" s="82">
        <f>E10</f>
        <v>292</v>
      </c>
      <c r="F19" s="83"/>
      <c r="G19" s="82">
        <f t="shared" ref="G19" si="11">G10</f>
        <v>239</v>
      </c>
      <c r="H19" s="83"/>
      <c r="I19" s="82">
        <f t="shared" ref="I19" si="12">I10</f>
        <v>332</v>
      </c>
      <c r="J19" s="83"/>
      <c r="K19" s="82">
        <f t="shared" ref="K19" si="13">K10</f>
        <v>330</v>
      </c>
      <c r="L19" s="83"/>
    </row>
    <row r="20" spans="1:12" ht="15.75" x14ac:dyDescent="0.25">
      <c r="A20" s="71">
        <v>1</v>
      </c>
      <c r="B20" s="13" t="s">
        <v>70</v>
      </c>
      <c r="C20" s="76">
        <f>E20+G20+I20+K20</f>
        <v>535</v>
      </c>
      <c r="D20" s="77"/>
      <c r="E20" s="74">
        <v>150</v>
      </c>
      <c r="F20" s="75"/>
      <c r="G20" s="74">
        <v>90</v>
      </c>
      <c r="H20" s="75"/>
      <c r="I20" s="74">
        <v>132</v>
      </c>
      <c r="J20" s="75"/>
      <c r="K20" s="74">
        <v>163</v>
      </c>
      <c r="L20" s="75"/>
    </row>
    <row r="21" spans="1:12" ht="15.75" x14ac:dyDescent="0.25">
      <c r="A21" s="71"/>
      <c r="B21" s="14" t="s">
        <v>67</v>
      </c>
      <c r="C21" s="78">
        <f>(C20/C19)*100</f>
        <v>44.844928751047782</v>
      </c>
      <c r="D21" s="79"/>
      <c r="E21" s="72">
        <f t="shared" ref="E21" si="14">(E20/E19)*100</f>
        <v>51.369863013698634</v>
      </c>
      <c r="F21" s="73"/>
      <c r="G21" s="72">
        <f t="shared" ref="G21" si="15">(G20/G19)*100</f>
        <v>37.656903765690373</v>
      </c>
      <c r="H21" s="73"/>
      <c r="I21" s="72">
        <f t="shared" ref="I21" si="16">(I20/I19)*100</f>
        <v>39.75903614457831</v>
      </c>
      <c r="J21" s="73"/>
      <c r="K21" s="72">
        <f t="shared" ref="K21" si="17">(K20/K19)*100</f>
        <v>49.393939393939398</v>
      </c>
      <c r="L21" s="73"/>
    </row>
    <row r="22" spans="1:12" ht="15.75" x14ac:dyDescent="0.25">
      <c r="A22" s="71">
        <v>2</v>
      </c>
      <c r="B22" s="13" t="s">
        <v>16</v>
      </c>
      <c r="C22" s="76">
        <f>E22+G22+I22+K22</f>
        <v>390</v>
      </c>
      <c r="D22" s="77"/>
      <c r="E22" s="74">
        <v>100</v>
      </c>
      <c r="F22" s="75"/>
      <c r="G22" s="74">
        <v>85</v>
      </c>
      <c r="H22" s="75"/>
      <c r="I22" s="74">
        <v>110</v>
      </c>
      <c r="J22" s="75"/>
      <c r="K22" s="74">
        <v>95</v>
      </c>
      <c r="L22" s="75"/>
    </row>
    <row r="23" spans="1:12" ht="15.75" x14ac:dyDescent="0.25">
      <c r="A23" s="71"/>
      <c r="B23" s="14" t="s">
        <v>67</v>
      </c>
      <c r="C23" s="78">
        <f>(C22/C19)*100</f>
        <v>32.690695725062866</v>
      </c>
      <c r="D23" s="79"/>
      <c r="E23" s="72">
        <f>(E22/E19)*100</f>
        <v>34.246575342465754</v>
      </c>
      <c r="F23" s="73"/>
      <c r="G23" s="72">
        <f>(G22/G19)*100</f>
        <v>35.564853556485353</v>
      </c>
      <c r="H23" s="73"/>
      <c r="I23" s="72">
        <f t="shared" ref="I23" si="18">(I22/I19)*100</f>
        <v>33.132530120481931</v>
      </c>
      <c r="J23" s="73"/>
      <c r="K23" s="72">
        <f t="shared" ref="K23" si="19">(K22/K19)*100</f>
        <v>28.787878787878789</v>
      </c>
      <c r="L23" s="73"/>
    </row>
    <row r="24" spans="1:12" ht="15.75" x14ac:dyDescent="0.25">
      <c r="A24" s="71">
        <v>3</v>
      </c>
      <c r="B24" s="13" t="s">
        <v>17</v>
      </c>
      <c r="C24" s="76">
        <f>E24+G24+I24+K24</f>
        <v>225</v>
      </c>
      <c r="D24" s="77"/>
      <c r="E24" s="74">
        <v>36</v>
      </c>
      <c r="F24" s="75"/>
      <c r="G24" s="74">
        <v>52</v>
      </c>
      <c r="H24" s="75"/>
      <c r="I24" s="74">
        <v>65</v>
      </c>
      <c r="J24" s="75"/>
      <c r="K24" s="74">
        <v>72</v>
      </c>
      <c r="L24" s="75"/>
    </row>
    <row r="25" spans="1:12" ht="15.75" x14ac:dyDescent="0.25">
      <c r="A25" s="71"/>
      <c r="B25" s="14" t="s">
        <v>67</v>
      </c>
      <c r="C25" s="78">
        <f>(C24/C19)*100</f>
        <v>18.860016764459349</v>
      </c>
      <c r="D25" s="79"/>
      <c r="E25" s="72">
        <f>(E24/E19)*100</f>
        <v>12.328767123287671</v>
      </c>
      <c r="F25" s="73"/>
      <c r="G25" s="72">
        <f t="shared" ref="G25" si="20">(G24/G19)*100</f>
        <v>21.75732217573222</v>
      </c>
      <c r="H25" s="73"/>
      <c r="I25" s="72">
        <f t="shared" ref="I25" si="21">(I24/I19)*100</f>
        <v>19.578313253012048</v>
      </c>
      <c r="J25" s="73"/>
      <c r="K25" s="72">
        <f t="shared" ref="K25" si="22">(K24/K19)*100</f>
        <v>21.818181818181817</v>
      </c>
      <c r="L25" s="73"/>
    </row>
    <row r="26" spans="1:12" ht="15.75" x14ac:dyDescent="0.25">
      <c r="A26" s="71">
        <v>4</v>
      </c>
      <c r="B26" s="13" t="s">
        <v>68</v>
      </c>
      <c r="C26" s="76">
        <f>E26+G26+I26+K26</f>
        <v>38</v>
      </c>
      <c r="D26" s="77"/>
      <c r="E26" s="74">
        <v>6</v>
      </c>
      <c r="F26" s="75"/>
      <c r="G26" s="74">
        <v>12</v>
      </c>
      <c r="H26" s="75"/>
      <c r="I26" s="74">
        <v>20</v>
      </c>
      <c r="J26" s="75"/>
      <c r="K26" s="74">
        <v>0</v>
      </c>
      <c r="L26" s="75"/>
    </row>
    <row r="27" spans="1:12" ht="15.75" x14ac:dyDescent="0.25">
      <c r="A27" s="71"/>
      <c r="B27" s="14" t="s">
        <v>67</v>
      </c>
      <c r="C27" s="78">
        <f>(C26/C19)*100</f>
        <v>3.1852472757753563</v>
      </c>
      <c r="D27" s="79"/>
      <c r="E27" s="72">
        <f t="shared" ref="E27" si="23">(E26/E19)*100</f>
        <v>2.054794520547945</v>
      </c>
      <c r="F27" s="73"/>
      <c r="G27" s="72">
        <f t="shared" ref="G27" si="24">(G26/G19)*100</f>
        <v>5.02092050209205</v>
      </c>
      <c r="H27" s="73"/>
      <c r="I27" s="72">
        <f t="shared" ref="I27" si="25">(I26/I19)*100</f>
        <v>6.024096385542169</v>
      </c>
      <c r="J27" s="73"/>
      <c r="K27" s="72">
        <f t="shared" ref="K27" si="26">(K26/K19)*100</f>
        <v>0</v>
      </c>
      <c r="L27" s="73"/>
    </row>
    <row r="28" spans="1:12" ht="15.75" x14ac:dyDescent="0.25">
      <c r="A28" s="71">
        <v>5</v>
      </c>
      <c r="B28" s="13" t="s">
        <v>18</v>
      </c>
      <c r="C28" s="76">
        <f>E28+G28+I28+K28</f>
        <v>5</v>
      </c>
      <c r="D28" s="77"/>
      <c r="E28" s="74">
        <v>0</v>
      </c>
      <c r="F28" s="75"/>
      <c r="G28" s="74">
        <v>0</v>
      </c>
      <c r="H28" s="75"/>
      <c r="I28" s="74">
        <v>5</v>
      </c>
      <c r="J28" s="75"/>
      <c r="K28" s="74">
        <v>0</v>
      </c>
      <c r="L28" s="75"/>
    </row>
    <row r="29" spans="1:12" ht="15.75" x14ac:dyDescent="0.25">
      <c r="A29" s="71"/>
      <c r="B29" s="14" t="s">
        <v>67</v>
      </c>
      <c r="C29" s="78">
        <f>(C28/C19)*100</f>
        <v>0.41911148365465212</v>
      </c>
      <c r="D29" s="79"/>
      <c r="E29" s="72">
        <f t="shared" ref="E29" si="27">(E28/E19)*100</f>
        <v>0</v>
      </c>
      <c r="F29" s="73"/>
      <c r="G29" s="72">
        <f t="shared" ref="G29" si="28">(G28/G19)*100</f>
        <v>0</v>
      </c>
      <c r="H29" s="73"/>
      <c r="I29" s="72">
        <f t="shared" ref="I29" si="29">(I28/I19)*100</f>
        <v>1.5060240963855422</v>
      </c>
      <c r="J29" s="73"/>
      <c r="K29" s="72">
        <f t="shared" ref="K29" si="30">(K28/K19)*100</f>
        <v>0</v>
      </c>
      <c r="L29" s="73"/>
    </row>
    <row r="30" spans="1:12" ht="15.75" x14ac:dyDescent="0.25">
      <c r="A30" s="11" t="s">
        <v>41</v>
      </c>
      <c r="B30" s="12" t="s">
        <v>71</v>
      </c>
      <c r="C30" s="76">
        <f>E30+G30+I30+K30</f>
        <v>1193</v>
      </c>
      <c r="D30" s="77"/>
      <c r="E30" s="82">
        <f>E10</f>
        <v>292</v>
      </c>
      <c r="F30" s="83"/>
      <c r="G30" s="82">
        <f t="shared" ref="G30" si="31">G10</f>
        <v>239</v>
      </c>
      <c r="H30" s="83"/>
      <c r="I30" s="82">
        <f t="shared" ref="I30" si="32">I10</f>
        <v>332</v>
      </c>
      <c r="J30" s="83"/>
      <c r="K30" s="82">
        <f t="shared" ref="K30" si="33">K10</f>
        <v>330</v>
      </c>
      <c r="L30" s="83"/>
    </row>
    <row r="31" spans="1:12" ht="15.75" customHeight="1" x14ac:dyDescent="0.25">
      <c r="A31" s="71">
        <v>1</v>
      </c>
      <c r="B31" s="13" t="s">
        <v>72</v>
      </c>
      <c r="C31" s="76">
        <f>E31+G31+I31+K31</f>
        <v>1172</v>
      </c>
      <c r="D31" s="77"/>
      <c r="E31" s="74">
        <v>291</v>
      </c>
      <c r="F31" s="75"/>
      <c r="G31" s="74">
        <v>234</v>
      </c>
      <c r="H31" s="75"/>
      <c r="I31" s="74">
        <v>317</v>
      </c>
      <c r="J31" s="75"/>
      <c r="K31" s="74">
        <v>330</v>
      </c>
      <c r="L31" s="75"/>
    </row>
    <row r="32" spans="1:12" ht="15.75" x14ac:dyDescent="0.25">
      <c r="A32" s="71"/>
      <c r="B32" s="14" t="s">
        <v>67</v>
      </c>
      <c r="C32" s="78">
        <f>(C31/C30)*100</f>
        <v>98.239731768650458</v>
      </c>
      <c r="D32" s="79"/>
      <c r="E32" s="72">
        <f t="shared" ref="E32" si="34">(E31/E30)*100</f>
        <v>99.657534246575338</v>
      </c>
      <c r="F32" s="73"/>
      <c r="G32" s="72">
        <f t="shared" ref="G32" si="35">(G31/G30)*100</f>
        <v>97.907949790794973</v>
      </c>
      <c r="H32" s="73"/>
      <c r="I32" s="72">
        <f t="shared" ref="I32" si="36">(I31/I30)*100</f>
        <v>95.481927710843379</v>
      </c>
      <c r="J32" s="73"/>
      <c r="K32" s="72">
        <f>(K31/K30)*100</f>
        <v>100</v>
      </c>
      <c r="L32" s="73"/>
    </row>
    <row r="33" spans="1:12" ht="15.75" x14ac:dyDescent="0.25">
      <c r="A33" s="71" t="s">
        <v>73</v>
      </c>
      <c r="B33" s="13" t="s">
        <v>74</v>
      </c>
      <c r="C33" s="76">
        <f>E33+G33+I33+K33</f>
        <v>534</v>
      </c>
      <c r="D33" s="77"/>
      <c r="E33" s="74">
        <v>150</v>
      </c>
      <c r="F33" s="75"/>
      <c r="G33" s="74">
        <v>90</v>
      </c>
      <c r="H33" s="75"/>
      <c r="I33" s="74">
        <v>131</v>
      </c>
      <c r="J33" s="75"/>
      <c r="K33" s="74">
        <v>163</v>
      </c>
      <c r="L33" s="75"/>
    </row>
    <row r="34" spans="1:12" ht="15.75" x14ac:dyDescent="0.25">
      <c r="A34" s="71"/>
      <c r="B34" s="14" t="s">
        <v>67</v>
      </c>
      <c r="C34" s="78">
        <f>(C33/C30)*100</f>
        <v>44.761106454316845</v>
      </c>
      <c r="D34" s="79"/>
      <c r="E34" s="72">
        <f t="shared" ref="E34" si="37">(E33/E30)*100</f>
        <v>51.369863013698634</v>
      </c>
      <c r="F34" s="73"/>
      <c r="G34" s="72">
        <f t="shared" ref="G34" si="38">(G33/G30)*100</f>
        <v>37.656903765690373</v>
      </c>
      <c r="H34" s="73"/>
      <c r="I34" s="72">
        <f t="shared" ref="I34" si="39">(I33/I30)*100</f>
        <v>39.457831325301207</v>
      </c>
      <c r="J34" s="73"/>
      <c r="K34" s="72">
        <f t="shared" ref="K34" si="40">(K33/K30)*100</f>
        <v>49.393939393939398</v>
      </c>
      <c r="L34" s="73"/>
    </row>
    <row r="35" spans="1:12" ht="15.75" x14ac:dyDescent="0.25">
      <c r="A35" s="71" t="s">
        <v>75</v>
      </c>
      <c r="B35" s="13" t="s">
        <v>76</v>
      </c>
      <c r="C35" s="76">
        <f>E35+G35+I35+K35</f>
        <v>205</v>
      </c>
      <c r="D35" s="77"/>
      <c r="E35" s="74">
        <v>0</v>
      </c>
      <c r="F35" s="75"/>
      <c r="G35" s="74">
        <v>0</v>
      </c>
      <c r="H35" s="75"/>
      <c r="I35" s="74">
        <v>110</v>
      </c>
      <c r="J35" s="75"/>
      <c r="K35" s="74">
        <v>95</v>
      </c>
      <c r="L35" s="75"/>
    </row>
    <row r="36" spans="1:12" ht="15.75" x14ac:dyDescent="0.25">
      <c r="A36" s="71"/>
      <c r="B36" s="14" t="s">
        <v>67</v>
      </c>
      <c r="C36" s="78">
        <f>(C35/C30)*100</f>
        <v>17.18357082984074</v>
      </c>
      <c r="D36" s="79"/>
      <c r="E36" s="72">
        <f t="shared" ref="E36" si="41">(E35/E30)*100</f>
        <v>0</v>
      </c>
      <c r="F36" s="73"/>
      <c r="G36" s="72">
        <f t="shared" ref="G36" si="42">(G35/G30)*100</f>
        <v>0</v>
      </c>
      <c r="H36" s="73"/>
      <c r="I36" s="72">
        <f t="shared" ref="I36" si="43">(I35/I30)*100</f>
        <v>33.132530120481931</v>
      </c>
      <c r="J36" s="73"/>
      <c r="K36" s="72">
        <f t="shared" ref="K36" si="44">(K35/K30)*100</f>
        <v>28.787878787878789</v>
      </c>
      <c r="L36" s="73"/>
    </row>
    <row r="37" spans="1:12" ht="15.75" x14ac:dyDescent="0.25">
      <c r="A37" s="71">
        <v>2</v>
      </c>
      <c r="B37" s="13" t="s">
        <v>77</v>
      </c>
      <c r="C37" s="76">
        <f>E37+G37+I37+K37</f>
        <v>38</v>
      </c>
      <c r="D37" s="77"/>
      <c r="E37" s="74">
        <v>6</v>
      </c>
      <c r="F37" s="75"/>
      <c r="G37" s="74">
        <v>12</v>
      </c>
      <c r="H37" s="75"/>
      <c r="I37" s="74">
        <v>20</v>
      </c>
      <c r="J37" s="75"/>
      <c r="K37" s="74">
        <v>0</v>
      </c>
      <c r="L37" s="75"/>
    </row>
    <row r="38" spans="1:12" ht="15.75" x14ac:dyDescent="0.25">
      <c r="A38" s="71"/>
      <c r="B38" s="14" t="s">
        <v>67</v>
      </c>
      <c r="C38" s="78">
        <f>(C37/C30)*100</f>
        <v>3.1852472757753563</v>
      </c>
      <c r="D38" s="79"/>
      <c r="E38" s="72">
        <f>(E37/E30)*100</f>
        <v>2.054794520547945</v>
      </c>
      <c r="F38" s="73"/>
      <c r="G38" s="72">
        <f>(G37/G30)*100</f>
        <v>5.02092050209205</v>
      </c>
      <c r="H38" s="73"/>
      <c r="I38" s="72">
        <f>(I37/I30)*100</f>
        <v>6.024096385542169</v>
      </c>
      <c r="J38" s="73"/>
      <c r="K38" s="72">
        <f>(K37/K30)*100</f>
        <v>0</v>
      </c>
      <c r="L38" s="73"/>
    </row>
    <row r="39" spans="1:12" ht="15.75" x14ac:dyDescent="0.25">
      <c r="A39" s="71">
        <v>3</v>
      </c>
      <c r="B39" s="13" t="s">
        <v>78</v>
      </c>
      <c r="C39" s="76">
        <f>E39+G39+I39+K39</f>
        <v>21</v>
      </c>
      <c r="D39" s="77"/>
      <c r="E39" s="74">
        <v>1</v>
      </c>
      <c r="F39" s="75"/>
      <c r="G39" s="74">
        <v>5</v>
      </c>
      <c r="H39" s="75"/>
      <c r="I39" s="74">
        <v>15</v>
      </c>
      <c r="J39" s="75"/>
      <c r="K39" s="74">
        <v>0</v>
      </c>
      <c r="L39" s="75"/>
    </row>
    <row r="40" spans="1:12" ht="15.75" x14ac:dyDescent="0.25">
      <c r="A40" s="71"/>
      <c r="B40" s="14" t="s">
        <v>67</v>
      </c>
      <c r="C40" s="78">
        <f>(C39/C30)*100</f>
        <v>1.760268231349539</v>
      </c>
      <c r="D40" s="79"/>
      <c r="E40" s="87">
        <f>(E39/E30)*100</f>
        <v>0.34246575342465752</v>
      </c>
      <c r="F40" s="88"/>
      <c r="G40" s="87">
        <f>(G39/G30)*100</f>
        <v>2.0920502092050208</v>
      </c>
      <c r="H40" s="88"/>
      <c r="I40" s="87">
        <f>(I39/I30)*100</f>
        <v>4.5180722891566267</v>
      </c>
      <c r="J40" s="88"/>
      <c r="K40" s="72">
        <f>(K39/K30)*100</f>
        <v>0</v>
      </c>
      <c r="L40" s="73"/>
    </row>
    <row r="41" spans="1:12" ht="15.75" x14ac:dyDescent="0.25">
      <c r="A41" s="71">
        <v>4</v>
      </c>
      <c r="B41" s="13" t="s">
        <v>79</v>
      </c>
      <c r="C41" s="51">
        <f>E41+G41+I41+K41</f>
        <v>0</v>
      </c>
      <c r="D41" s="52">
        <f>F41+H41+J41+L41</f>
        <v>0</v>
      </c>
      <c r="E41" s="15">
        <v>0</v>
      </c>
      <c r="F41" s="16">
        <v>0</v>
      </c>
      <c r="G41" s="15">
        <v>0</v>
      </c>
      <c r="H41" s="16">
        <v>0</v>
      </c>
      <c r="I41" s="15">
        <v>0</v>
      </c>
      <c r="J41" s="16">
        <v>0</v>
      </c>
      <c r="K41" s="15">
        <v>0</v>
      </c>
      <c r="L41" s="16">
        <v>0</v>
      </c>
    </row>
    <row r="42" spans="1:12" ht="15.75" x14ac:dyDescent="0.25">
      <c r="A42" s="71"/>
      <c r="B42" s="14" t="s">
        <v>102</v>
      </c>
      <c r="C42" s="53">
        <f>(C41/C30)*100</f>
        <v>0</v>
      </c>
      <c r="D42" s="54">
        <f>(D41/$C$30)*100</f>
        <v>0</v>
      </c>
      <c r="E42" s="55">
        <f>(E41/$E$30)*100</f>
        <v>0</v>
      </c>
      <c r="F42" s="56">
        <f>(F41/$E$30)*100</f>
        <v>0</v>
      </c>
      <c r="G42" s="55">
        <f>(G41/G30)*100</f>
        <v>0</v>
      </c>
      <c r="H42" s="56">
        <f>(H41/G30)*100</f>
        <v>0</v>
      </c>
      <c r="I42" s="55">
        <f>(I41/I30)*100</f>
        <v>0</v>
      </c>
      <c r="J42" s="56">
        <f>(J41/I30)*100</f>
        <v>0</v>
      </c>
      <c r="K42" s="55">
        <f>(K41/K30)*100</f>
        <v>0</v>
      </c>
      <c r="L42" s="56">
        <f>(L41/K30)*100</f>
        <v>0</v>
      </c>
    </row>
    <row r="43" spans="1:12" ht="15.75" x14ac:dyDescent="0.25">
      <c r="A43" s="71">
        <v>5</v>
      </c>
      <c r="B43" s="17" t="s">
        <v>80</v>
      </c>
      <c r="C43" s="98">
        <f>E43+G43+I43+K43</f>
        <v>1</v>
      </c>
      <c r="D43" s="99"/>
      <c r="E43" s="96">
        <v>0</v>
      </c>
      <c r="F43" s="97"/>
      <c r="G43" s="96">
        <v>0</v>
      </c>
      <c r="H43" s="97"/>
      <c r="I43" s="96">
        <v>0</v>
      </c>
      <c r="J43" s="97"/>
      <c r="K43" s="96">
        <v>1</v>
      </c>
      <c r="L43" s="97"/>
    </row>
    <row r="44" spans="1:12" ht="15.75" x14ac:dyDescent="0.25">
      <c r="A44" s="71"/>
      <c r="B44" s="18" t="s">
        <v>67</v>
      </c>
      <c r="C44" s="100">
        <f>(C43/C30)*100</f>
        <v>8.3822296730930432E-2</v>
      </c>
      <c r="D44" s="101"/>
      <c r="E44" s="87">
        <f>(E43/E30)*100</f>
        <v>0</v>
      </c>
      <c r="F44" s="88"/>
      <c r="G44" s="87">
        <f>(G43/G30)*100</f>
        <v>0</v>
      </c>
      <c r="H44" s="88"/>
      <c r="I44" s="87">
        <f>(I43/I30)*100</f>
        <v>0</v>
      </c>
      <c r="J44" s="88"/>
      <c r="K44" s="87">
        <f>(K43/K30)*100</f>
        <v>0.30303030303030304</v>
      </c>
      <c r="L44" s="88"/>
    </row>
    <row r="45" spans="1:12" ht="16.5" customHeight="1" x14ac:dyDescent="0.25">
      <c r="A45" s="71">
        <v>6</v>
      </c>
      <c r="B45" s="13" t="s">
        <v>81</v>
      </c>
      <c r="C45" s="76">
        <f>E45+G45+I45+K45</f>
        <v>5</v>
      </c>
      <c r="D45" s="90"/>
      <c r="E45" s="74">
        <v>0</v>
      </c>
      <c r="F45" s="75"/>
      <c r="G45" s="103">
        <v>0</v>
      </c>
      <c r="H45" s="103"/>
      <c r="I45" s="74">
        <v>5</v>
      </c>
      <c r="J45" s="75"/>
      <c r="K45" s="74">
        <v>0</v>
      </c>
      <c r="L45" s="75"/>
    </row>
    <row r="46" spans="1:12" ht="15.75" x14ac:dyDescent="0.25">
      <c r="A46" s="71"/>
      <c r="B46" s="14" t="s">
        <v>67</v>
      </c>
      <c r="C46" s="78">
        <f>(C45/C30)*100</f>
        <v>0.41911148365465212</v>
      </c>
      <c r="D46" s="89"/>
      <c r="E46" s="72">
        <f>(E45/E30)*100</f>
        <v>0</v>
      </c>
      <c r="F46" s="73"/>
      <c r="G46" s="102">
        <f>(G45/G30)*100</f>
        <v>0</v>
      </c>
      <c r="H46" s="102"/>
      <c r="I46" s="72">
        <f>(I45/I30)*100</f>
        <v>1.5060240963855422</v>
      </c>
      <c r="J46" s="73"/>
      <c r="K46" s="72">
        <f>(K45/K30)*100</f>
        <v>0</v>
      </c>
      <c r="L46" s="73"/>
    </row>
    <row r="47" spans="1:12" ht="15.75" x14ac:dyDescent="0.25">
      <c r="A47" s="11" t="s">
        <v>82</v>
      </c>
      <c r="B47" s="12" t="s">
        <v>83</v>
      </c>
      <c r="C47" s="91">
        <f>C48+C49</f>
        <v>63</v>
      </c>
      <c r="D47" s="92"/>
      <c r="E47" s="92"/>
      <c r="F47" s="92"/>
      <c r="G47" s="92"/>
      <c r="H47" s="92"/>
      <c r="I47" s="92"/>
      <c r="J47" s="93"/>
      <c r="K47" s="94"/>
      <c r="L47" s="95"/>
    </row>
    <row r="48" spans="1:12" ht="15.75" x14ac:dyDescent="0.25">
      <c r="A48" s="19">
        <v>1</v>
      </c>
      <c r="B48" s="20" t="s">
        <v>84</v>
      </c>
      <c r="C48" s="82">
        <f>E48+G48+I48+K48</f>
        <v>43</v>
      </c>
      <c r="D48" s="83"/>
      <c r="E48" s="104">
        <v>0</v>
      </c>
      <c r="F48" s="105"/>
      <c r="G48" s="104">
        <v>0</v>
      </c>
      <c r="H48" s="105"/>
      <c r="I48" s="104">
        <v>0</v>
      </c>
      <c r="J48" s="105"/>
      <c r="K48" s="104">
        <v>43</v>
      </c>
      <c r="L48" s="105"/>
    </row>
    <row r="49" spans="1:12" ht="15.75" x14ac:dyDescent="0.25">
      <c r="A49" s="19">
        <v>2</v>
      </c>
      <c r="B49" s="20" t="s">
        <v>85</v>
      </c>
      <c r="C49" s="82">
        <f>E49+G49+I49+K49</f>
        <v>20</v>
      </c>
      <c r="D49" s="83"/>
      <c r="E49" s="104">
        <v>0</v>
      </c>
      <c r="F49" s="105"/>
      <c r="G49" s="104">
        <v>0</v>
      </c>
      <c r="H49" s="105"/>
      <c r="I49" s="104">
        <v>0</v>
      </c>
      <c r="J49" s="105"/>
      <c r="K49" s="104">
        <v>20</v>
      </c>
      <c r="L49" s="105"/>
    </row>
    <row r="50" spans="1:12" ht="15.75" x14ac:dyDescent="0.25">
      <c r="A50" s="19">
        <v>3</v>
      </c>
      <c r="B50" s="20" t="s">
        <v>86</v>
      </c>
      <c r="C50" s="104" t="s">
        <v>87</v>
      </c>
      <c r="D50" s="105"/>
      <c r="E50" s="104" t="s">
        <v>88</v>
      </c>
      <c r="F50" s="105"/>
      <c r="G50" s="104">
        <v>0</v>
      </c>
      <c r="H50" s="105"/>
      <c r="I50" s="104">
        <v>0</v>
      </c>
      <c r="J50" s="105"/>
      <c r="K50" s="104">
        <v>0</v>
      </c>
      <c r="L50" s="105"/>
    </row>
    <row r="51" spans="1:12" ht="15.75" x14ac:dyDescent="0.25">
      <c r="A51" s="11" t="s">
        <v>89</v>
      </c>
      <c r="B51" s="12" t="s">
        <v>90</v>
      </c>
      <c r="C51" s="82">
        <v>330</v>
      </c>
      <c r="D51" s="83"/>
      <c r="E51" s="104"/>
      <c r="F51" s="105"/>
      <c r="G51" s="104"/>
      <c r="H51" s="105"/>
      <c r="I51" s="104"/>
      <c r="J51" s="105"/>
      <c r="K51" s="104">
        <v>330</v>
      </c>
      <c r="L51" s="105"/>
    </row>
    <row r="52" spans="1:12" ht="15.75" x14ac:dyDescent="0.25">
      <c r="A52" s="11" t="s">
        <v>91</v>
      </c>
      <c r="B52" s="12" t="s">
        <v>92</v>
      </c>
      <c r="C52" s="82">
        <f>K52</f>
        <v>330</v>
      </c>
      <c r="D52" s="83"/>
      <c r="E52" s="104"/>
      <c r="F52" s="105"/>
      <c r="G52" s="104"/>
      <c r="H52" s="105"/>
      <c r="I52" s="104"/>
      <c r="J52" s="105"/>
      <c r="K52" s="104">
        <f>K31</f>
        <v>330</v>
      </c>
      <c r="L52" s="105"/>
    </row>
    <row r="53" spans="1:12" ht="15.75" x14ac:dyDescent="0.25">
      <c r="A53" s="71">
        <v>1</v>
      </c>
      <c r="B53" s="17" t="s">
        <v>70</v>
      </c>
      <c r="C53" s="104">
        <f t="shared" ref="C53:C58" si="45">K53</f>
        <v>163</v>
      </c>
      <c r="D53" s="105"/>
      <c r="E53" s="104"/>
      <c r="F53" s="105"/>
      <c r="G53" s="104"/>
      <c r="H53" s="105"/>
      <c r="I53" s="104"/>
      <c r="J53" s="105"/>
      <c r="K53" s="104">
        <f>K33</f>
        <v>163</v>
      </c>
      <c r="L53" s="105"/>
    </row>
    <row r="54" spans="1:12" ht="15.75" x14ac:dyDescent="0.25">
      <c r="A54" s="71"/>
      <c r="B54" s="18" t="s">
        <v>67</v>
      </c>
      <c r="C54" s="72">
        <f t="shared" si="45"/>
        <v>49.393939393939398</v>
      </c>
      <c r="D54" s="73"/>
      <c r="E54" s="104"/>
      <c r="F54" s="105"/>
      <c r="G54" s="104"/>
      <c r="H54" s="105"/>
      <c r="I54" s="104"/>
      <c r="J54" s="105"/>
      <c r="K54" s="72">
        <f>(K53/K51)*100</f>
        <v>49.393939393939398</v>
      </c>
      <c r="L54" s="73"/>
    </row>
    <row r="55" spans="1:12" ht="15.75" x14ac:dyDescent="0.25">
      <c r="A55" s="71">
        <v>2</v>
      </c>
      <c r="B55" s="17" t="s">
        <v>16</v>
      </c>
      <c r="C55" s="104">
        <f t="shared" si="45"/>
        <v>95</v>
      </c>
      <c r="D55" s="105"/>
      <c r="E55" s="104"/>
      <c r="F55" s="105"/>
      <c r="G55" s="104"/>
      <c r="H55" s="105"/>
      <c r="I55" s="104"/>
      <c r="J55" s="105"/>
      <c r="K55" s="104">
        <f>K35</f>
        <v>95</v>
      </c>
      <c r="L55" s="105"/>
    </row>
    <row r="56" spans="1:12" ht="15.75" x14ac:dyDescent="0.25">
      <c r="A56" s="71"/>
      <c r="B56" s="18" t="s">
        <v>67</v>
      </c>
      <c r="C56" s="72">
        <f t="shared" si="45"/>
        <v>28.787878787878789</v>
      </c>
      <c r="D56" s="73"/>
      <c r="E56" s="104"/>
      <c r="F56" s="105"/>
      <c r="G56" s="104"/>
      <c r="H56" s="105"/>
      <c r="I56" s="104"/>
      <c r="J56" s="105"/>
      <c r="K56" s="72">
        <f>(K55/K51)*100</f>
        <v>28.787878787878789</v>
      </c>
      <c r="L56" s="73"/>
    </row>
    <row r="57" spans="1:12" ht="15.75" x14ac:dyDescent="0.25">
      <c r="A57" s="71">
        <v>3</v>
      </c>
      <c r="B57" s="17" t="s">
        <v>17</v>
      </c>
      <c r="C57" s="104">
        <f t="shared" si="45"/>
        <v>72</v>
      </c>
      <c r="D57" s="105"/>
      <c r="E57" s="104"/>
      <c r="F57" s="105"/>
      <c r="G57" s="104"/>
      <c r="H57" s="105"/>
      <c r="I57" s="104"/>
      <c r="J57" s="105"/>
      <c r="K57" s="104">
        <f>K52-(K53+K55)</f>
        <v>72</v>
      </c>
      <c r="L57" s="105"/>
    </row>
    <row r="58" spans="1:12" ht="15.75" x14ac:dyDescent="0.25">
      <c r="A58" s="71"/>
      <c r="B58" s="18" t="s">
        <v>93</v>
      </c>
      <c r="C58" s="72">
        <f t="shared" si="45"/>
        <v>21.818181818181817</v>
      </c>
      <c r="D58" s="73"/>
      <c r="E58" s="104"/>
      <c r="F58" s="105"/>
      <c r="G58" s="104"/>
      <c r="H58" s="105"/>
      <c r="I58" s="104"/>
      <c r="J58" s="105"/>
      <c r="K58" s="72">
        <f>(K57/K51)*100</f>
        <v>21.818181818181817</v>
      </c>
      <c r="L58" s="73"/>
    </row>
    <row r="59" spans="1:12" ht="15.75" x14ac:dyDescent="0.25">
      <c r="A59" s="70" t="s">
        <v>94</v>
      </c>
      <c r="B59" s="17" t="s">
        <v>95</v>
      </c>
      <c r="C59" s="106"/>
      <c r="D59" s="107"/>
      <c r="E59" s="107"/>
      <c r="F59" s="107"/>
      <c r="G59" s="107"/>
      <c r="H59" s="107"/>
      <c r="I59" s="107"/>
      <c r="J59" s="107"/>
      <c r="K59" s="107"/>
      <c r="L59" s="108"/>
    </row>
    <row r="60" spans="1:12" ht="15.75" x14ac:dyDescent="0.25">
      <c r="A60" s="70"/>
      <c r="B60" s="18" t="s">
        <v>67</v>
      </c>
      <c r="C60" s="109"/>
      <c r="D60" s="110"/>
      <c r="E60" s="110"/>
      <c r="F60" s="110"/>
      <c r="G60" s="110"/>
      <c r="H60" s="110"/>
      <c r="I60" s="110"/>
      <c r="J60" s="110"/>
      <c r="K60" s="110"/>
      <c r="L60" s="111"/>
    </row>
    <row r="61" spans="1:12" ht="15.75" x14ac:dyDescent="0.25">
      <c r="A61" s="11" t="s">
        <v>96</v>
      </c>
      <c r="B61" s="12" t="s">
        <v>97</v>
      </c>
      <c r="C61" s="82" t="s">
        <v>197</v>
      </c>
      <c r="D61" s="83"/>
      <c r="E61" s="82" t="s">
        <v>198</v>
      </c>
      <c r="F61" s="83"/>
      <c r="G61" s="82" t="s">
        <v>199</v>
      </c>
      <c r="H61" s="83"/>
      <c r="I61" s="82" t="s">
        <v>200</v>
      </c>
      <c r="J61" s="83"/>
      <c r="K61" s="82" t="s">
        <v>201</v>
      </c>
      <c r="L61" s="83"/>
    </row>
    <row r="62" spans="1:12" ht="15.75" x14ac:dyDescent="0.25">
      <c r="A62" s="11" t="s">
        <v>98</v>
      </c>
      <c r="B62" s="12" t="s">
        <v>99</v>
      </c>
      <c r="C62" s="82">
        <f>E62+G62+I62+K62</f>
        <v>33</v>
      </c>
      <c r="D62" s="83"/>
      <c r="E62" s="82">
        <v>15</v>
      </c>
      <c r="F62" s="83"/>
      <c r="G62" s="82">
        <v>9</v>
      </c>
      <c r="H62" s="83"/>
      <c r="I62" s="82">
        <v>6</v>
      </c>
      <c r="J62" s="83"/>
      <c r="K62" s="82">
        <v>3</v>
      </c>
      <c r="L62" s="83"/>
    </row>
    <row r="64" spans="1:12" ht="15.75" x14ac:dyDescent="0.25">
      <c r="H64" s="68" t="s">
        <v>57</v>
      </c>
      <c r="I64" s="68"/>
      <c r="J64" s="68"/>
      <c r="K64" s="68"/>
      <c r="L64" s="68"/>
    </row>
    <row r="65" spans="8:12" ht="15.75" x14ac:dyDescent="0.25">
      <c r="H65" s="67" t="s">
        <v>58</v>
      </c>
      <c r="I65" s="67"/>
      <c r="J65" s="67"/>
      <c r="K65" s="67"/>
      <c r="L65" s="67"/>
    </row>
    <row r="66" spans="8:12" ht="15.75" x14ac:dyDescent="0.25">
      <c r="H66" s="66" t="s">
        <v>59</v>
      </c>
      <c r="I66" s="66"/>
      <c r="J66" s="66"/>
      <c r="K66" s="66"/>
      <c r="L66" s="66"/>
    </row>
  </sheetData>
  <mergeCells count="279">
    <mergeCell ref="H64:L64"/>
    <mergeCell ref="H65:L65"/>
    <mergeCell ref="H66:L66"/>
    <mergeCell ref="A6:L6"/>
    <mergeCell ref="A5:L5"/>
    <mergeCell ref="I61:J61"/>
    <mergeCell ref="I62:J62"/>
    <mergeCell ref="K61:L61"/>
    <mergeCell ref="K62:L62"/>
    <mergeCell ref="I56:J56"/>
    <mergeCell ref="I55:J55"/>
    <mergeCell ref="G58:H58"/>
    <mergeCell ref="G57:H57"/>
    <mergeCell ref="G56:H56"/>
    <mergeCell ref="G55:H55"/>
    <mergeCell ref="E52:F52"/>
    <mergeCell ref="C52:D52"/>
    <mergeCell ref="K54:L54"/>
    <mergeCell ref="K53:L53"/>
    <mergeCell ref="I54:J54"/>
    <mergeCell ref="I53:J53"/>
    <mergeCell ref="G54:H54"/>
    <mergeCell ref="G53:H53"/>
    <mergeCell ref="E54:F54"/>
    <mergeCell ref="A2:B2"/>
    <mergeCell ref="A3:B3"/>
    <mergeCell ref="K58:L58"/>
    <mergeCell ref="K57:L57"/>
    <mergeCell ref="K56:L56"/>
    <mergeCell ref="K55:L55"/>
    <mergeCell ref="C61:D61"/>
    <mergeCell ref="C62:D62"/>
    <mergeCell ref="E61:F61"/>
    <mergeCell ref="E62:F62"/>
    <mergeCell ref="G62:H62"/>
    <mergeCell ref="G61:H61"/>
    <mergeCell ref="E58:F58"/>
    <mergeCell ref="E57:F57"/>
    <mergeCell ref="E56:F56"/>
    <mergeCell ref="E55:F55"/>
    <mergeCell ref="C58:D58"/>
    <mergeCell ref="C57:D57"/>
    <mergeCell ref="C56:D56"/>
    <mergeCell ref="C55:D55"/>
    <mergeCell ref="C54:D54"/>
    <mergeCell ref="C53:D53"/>
    <mergeCell ref="I58:J58"/>
    <mergeCell ref="I57:J57"/>
    <mergeCell ref="E53:F53"/>
    <mergeCell ref="C51:D51"/>
    <mergeCell ref="K51:L51"/>
    <mergeCell ref="I51:J51"/>
    <mergeCell ref="G51:H51"/>
    <mergeCell ref="E51:F51"/>
    <mergeCell ref="C59:L60"/>
    <mergeCell ref="K52:L52"/>
    <mergeCell ref="I52:J52"/>
    <mergeCell ref="G52:H52"/>
    <mergeCell ref="E49:F49"/>
    <mergeCell ref="E48:F48"/>
    <mergeCell ref="C48:D48"/>
    <mergeCell ref="C49:D49"/>
    <mergeCell ref="K50:L50"/>
    <mergeCell ref="I50:J50"/>
    <mergeCell ref="G50:H50"/>
    <mergeCell ref="E50:F50"/>
    <mergeCell ref="C50:D50"/>
    <mergeCell ref="K49:L49"/>
    <mergeCell ref="K48:L48"/>
    <mergeCell ref="I49:J49"/>
    <mergeCell ref="I48:J48"/>
    <mergeCell ref="G49:H49"/>
    <mergeCell ref="G48:H48"/>
    <mergeCell ref="E40:F40"/>
    <mergeCell ref="E46:F46"/>
    <mergeCell ref="E45:F45"/>
    <mergeCell ref="C46:D46"/>
    <mergeCell ref="C45:D45"/>
    <mergeCell ref="C47:J47"/>
    <mergeCell ref="K47:L47"/>
    <mergeCell ref="K43:L43"/>
    <mergeCell ref="K44:L44"/>
    <mergeCell ref="K46:L46"/>
    <mergeCell ref="K45:L45"/>
    <mergeCell ref="I46:J46"/>
    <mergeCell ref="I45:J45"/>
    <mergeCell ref="C43:D43"/>
    <mergeCell ref="C44:D44"/>
    <mergeCell ref="E43:F43"/>
    <mergeCell ref="E44:F44"/>
    <mergeCell ref="G43:H43"/>
    <mergeCell ref="I43:J43"/>
    <mergeCell ref="I44:J44"/>
    <mergeCell ref="G44:H44"/>
    <mergeCell ref="G46:H46"/>
    <mergeCell ref="G45:H45"/>
    <mergeCell ref="I40:J40"/>
    <mergeCell ref="K33:L33"/>
    <mergeCell ref="I38:J38"/>
    <mergeCell ref="I37:J37"/>
    <mergeCell ref="I36:J36"/>
    <mergeCell ref="I35:J35"/>
    <mergeCell ref="I34:J34"/>
    <mergeCell ref="I33:J33"/>
    <mergeCell ref="E32:F32"/>
    <mergeCell ref="E31:F31"/>
    <mergeCell ref="G38:H38"/>
    <mergeCell ref="G37:H37"/>
    <mergeCell ref="G36:H36"/>
    <mergeCell ref="G35:H35"/>
    <mergeCell ref="G34:H34"/>
    <mergeCell ref="G33:H33"/>
    <mergeCell ref="G32:H32"/>
    <mergeCell ref="C33:D33"/>
    <mergeCell ref="E38:F38"/>
    <mergeCell ref="E37:F37"/>
    <mergeCell ref="E36:F36"/>
    <mergeCell ref="E35:F35"/>
    <mergeCell ref="E34:F34"/>
    <mergeCell ref="E33:F33"/>
    <mergeCell ref="E30:F30"/>
    <mergeCell ref="C31:D31"/>
    <mergeCell ref="C32:D32"/>
    <mergeCell ref="C38:D38"/>
    <mergeCell ref="C37:D37"/>
    <mergeCell ref="C36:D36"/>
    <mergeCell ref="C35:D35"/>
    <mergeCell ref="C34:D34"/>
    <mergeCell ref="C30:D30"/>
    <mergeCell ref="K40:L40"/>
    <mergeCell ref="K39:L39"/>
    <mergeCell ref="I39:J39"/>
    <mergeCell ref="E29:F29"/>
    <mergeCell ref="G28:H28"/>
    <mergeCell ref="G29:H29"/>
    <mergeCell ref="I28:J28"/>
    <mergeCell ref="I29:J29"/>
    <mergeCell ref="K28:L28"/>
    <mergeCell ref="K29:L29"/>
    <mergeCell ref="K37:L37"/>
    <mergeCell ref="K38:L38"/>
    <mergeCell ref="I31:J31"/>
    <mergeCell ref="I32:J32"/>
    <mergeCell ref="K30:L30"/>
    <mergeCell ref="I30:J30"/>
    <mergeCell ref="K36:L36"/>
    <mergeCell ref="K35:L35"/>
    <mergeCell ref="K34:L34"/>
    <mergeCell ref="G31:H31"/>
    <mergeCell ref="G30:H30"/>
    <mergeCell ref="K31:L31"/>
    <mergeCell ref="G40:H40"/>
    <mergeCell ref="K32:L32"/>
    <mergeCell ref="E8:L8"/>
    <mergeCell ref="C20:D20"/>
    <mergeCell ref="K22:L22"/>
    <mergeCell ref="K23:L23"/>
    <mergeCell ref="K24:L24"/>
    <mergeCell ref="K25:L25"/>
    <mergeCell ref="K26:L26"/>
    <mergeCell ref="K27:L27"/>
    <mergeCell ref="G26:H26"/>
    <mergeCell ref="G27:H27"/>
    <mergeCell ref="I21:J21"/>
    <mergeCell ref="I20:J20"/>
    <mergeCell ref="I19:J19"/>
    <mergeCell ref="K20:L20"/>
    <mergeCell ref="K19:L19"/>
    <mergeCell ref="K21:L21"/>
    <mergeCell ref="E21:F21"/>
    <mergeCell ref="E20:F20"/>
    <mergeCell ref="E19:F19"/>
    <mergeCell ref="G21:H21"/>
    <mergeCell ref="G20:H20"/>
    <mergeCell ref="G19:H19"/>
    <mergeCell ref="G23:H23"/>
    <mergeCell ref="G24:H24"/>
    <mergeCell ref="C22:D22"/>
    <mergeCell ref="C23:D23"/>
    <mergeCell ref="C24:D24"/>
    <mergeCell ref="C25:D25"/>
    <mergeCell ref="C26:D26"/>
    <mergeCell ref="G22:H22"/>
    <mergeCell ref="G25:H25"/>
    <mergeCell ref="I27:J27"/>
    <mergeCell ref="C27:D27"/>
    <mergeCell ref="E22:F22"/>
    <mergeCell ref="E23:F23"/>
    <mergeCell ref="E24:F24"/>
    <mergeCell ref="E25:F25"/>
    <mergeCell ref="E26:F26"/>
    <mergeCell ref="E27:F27"/>
    <mergeCell ref="I22:J22"/>
    <mergeCell ref="I23:J23"/>
    <mergeCell ref="I24:J24"/>
    <mergeCell ref="I25:J25"/>
    <mergeCell ref="I26:J26"/>
    <mergeCell ref="K17:L17"/>
    <mergeCell ref="K18:L18"/>
    <mergeCell ref="G10:H10"/>
    <mergeCell ref="G16:H16"/>
    <mergeCell ref="G17:H17"/>
    <mergeCell ref="I17:J17"/>
    <mergeCell ref="I18:J18"/>
    <mergeCell ref="G18:H18"/>
    <mergeCell ref="I15:J15"/>
    <mergeCell ref="I16:J16"/>
    <mergeCell ref="I9:J9"/>
    <mergeCell ref="K9:L9"/>
    <mergeCell ref="E18:F18"/>
    <mergeCell ref="E15:F15"/>
    <mergeCell ref="E16:F16"/>
    <mergeCell ref="E17:F17"/>
    <mergeCell ref="G15:H15"/>
    <mergeCell ref="E13:F13"/>
    <mergeCell ref="G13:H13"/>
    <mergeCell ref="I13:J13"/>
    <mergeCell ref="I14:J14"/>
    <mergeCell ref="K13:L13"/>
    <mergeCell ref="K14:L14"/>
    <mergeCell ref="K10:L10"/>
    <mergeCell ref="K11:L11"/>
    <mergeCell ref="K12:L12"/>
    <mergeCell ref="I10:J10"/>
    <mergeCell ref="I11:J11"/>
    <mergeCell ref="I12:J12"/>
    <mergeCell ref="E10:F10"/>
    <mergeCell ref="K15:L15"/>
    <mergeCell ref="K16:L16"/>
    <mergeCell ref="E11:F11"/>
    <mergeCell ref="E12:F12"/>
    <mergeCell ref="A59:A60"/>
    <mergeCell ref="C8:D9"/>
    <mergeCell ref="C10:D10"/>
    <mergeCell ref="C12:D12"/>
    <mergeCell ref="C11:D11"/>
    <mergeCell ref="C14:D14"/>
    <mergeCell ref="C13:D13"/>
    <mergeCell ref="C15:D15"/>
    <mergeCell ref="C16:D16"/>
    <mergeCell ref="A55:A56"/>
    <mergeCell ref="A57:A58"/>
    <mergeCell ref="A45:A46"/>
    <mergeCell ref="A53:A54"/>
    <mergeCell ref="A39:A40"/>
    <mergeCell ref="A41:A42"/>
    <mergeCell ref="A43:A44"/>
    <mergeCell ref="A20:A21"/>
    <mergeCell ref="A22:A23"/>
    <mergeCell ref="A24:A25"/>
    <mergeCell ref="A26:A27"/>
    <mergeCell ref="A15:A16"/>
    <mergeCell ref="C40:D40"/>
    <mergeCell ref="C39:D39"/>
    <mergeCell ref="A17:A18"/>
    <mergeCell ref="A8:A9"/>
    <mergeCell ref="B8:B9"/>
    <mergeCell ref="A11:A12"/>
    <mergeCell ref="A13:A14"/>
    <mergeCell ref="E14:F14"/>
    <mergeCell ref="G14:H14"/>
    <mergeCell ref="G39:H39"/>
    <mergeCell ref="E39:F39"/>
    <mergeCell ref="A31:A32"/>
    <mergeCell ref="A33:A34"/>
    <mergeCell ref="A35:A36"/>
    <mergeCell ref="A37:A38"/>
    <mergeCell ref="C28:D28"/>
    <mergeCell ref="C29:D29"/>
    <mergeCell ref="E28:F28"/>
    <mergeCell ref="A28:A29"/>
    <mergeCell ref="C17:D17"/>
    <mergeCell ref="C18:D18"/>
    <mergeCell ref="C19:D19"/>
    <mergeCell ref="E9:F9"/>
    <mergeCell ref="G9:H9"/>
    <mergeCell ref="G11:H11"/>
    <mergeCell ref="G12:H12"/>
    <mergeCell ref="C21:D21"/>
  </mergeCells>
  <printOptions horizontalCentered="1"/>
  <pageMargins left="0.25" right="0.25" top="0.25" bottom="0.2" header="0" footer="0"/>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1"/>
  <sheetViews>
    <sheetView zoomScaleNormal="100" workbookViewId="0">
      <selection activeCell="A7" sqref="A7"/>
    </sheetView>
  </sheetViews>
  <sheetFormatPr defaultColWidth="9.140625" defaultRowHeight="15" x14ac:dyDescent="0.25"/>
  <cols>
    <col min="1" max="1" width="9.7109375" style="27" customWidth="1"/>
    <col min="2" max="2" width="43" style="27" customWidth="1"/>
    <col min="3" max="3" width="25.140625" style="27" customWidth="1"/>
    <col min="4" max="4" width="10.42578125" style="27" customWidth="1"/>
    <col min="5" max="5" width="21.7109375" style="27" customWidth="1"/>
    <col min="6" max="6" width="9.85546875" style="27" customWidth="1"/>
    <col min="7" max="7" width="13.28515625" style="27" customWidth="1"/>
    <col min="8" max="16384" width="9.140625" style="27"/>
  </cols>
  <sheetData>
    <row r="1" spans="1:7" s="23" customFormat="1" ht="15.75" x14ac:dyDescent="0.25">
      <c r="A1" s="21" t="s">
        <v>101</v>
      </c>
      <c r="B1" s="22"/>
      <c r="C1" s="22"/>
      <c r="D1" s="22"/>
    </row>
    <row r="2" spans="1:7" s="23" customFormat="1" ht="15.75" x14ac:dyDescent="0.25">
      <c r="A2" s="119" t="s">
        <v>100</v>
      </c>
      <c r="B2" s="119"/>
      <c r="C2" s="24"/>
      <c r="D2" s="24"/>
    </row>
    <row r="3" spans="1:7" s="23" customFormat="1" ht="15.75" x14ac:dyDescent="0.25">
      <c r="A3" s="120" t="s">
        <v>183</v>
      </c>
      <c r="B3" s="120"/>
      <c r="C3" s="25"/>
      <c r="D3" s="25"/>
    </row>
    <row r="4" spans="1:7" s="23" customFormat="1" ht="15.75" x14ac:dyDescent="0.25">
      <c r="A4" s="22"/>
      <c r="B4" s="22"/>
      <c r="C4" s="22"/>
      <c r="D4" s="22"/>
    </row>
    <row r="5" spans="1:7" s="26" customFormat="1" ht="18.75" x14ac:dyDescent="0.3">
      <c r="A5" s="157" t="s">
        <v>56</v>
      </c>
      <c r="B5" s="157"/>
      <c r="C5" s="157"/>
      <c r="D5" s="157"/>
      <c r="E5" s="157"/>
      <c r="F5" s="157"/>
      <c r="G5" s="157"/>
    </row>
    <row r="6" spans="1:7" ht="37.5" customHeight="1" x14ac:dyDescent="0.3">
      <c r="A6" s="156" t="s">
        <v>213</v>
      </c>
      <c r="B6" s="156"/>
      <c r="C6" s="156"/>
      <c r="D6" s="156"/>
      <c r="E6" s="156"/>
      <c r="F6" s="156"/>
      <c r="G6" s="156"/>
    </row>
    <row r="8" spans="1:7" ht="15.75" x14ac:dyDescent="0.25">
      <c r="A8" s="28" t="s">
        <v>0</v>
      </c>
      <c r="B8" s="123" t="s">
        <v>1</v>
      </c>
      <c r="C8" s="131"/>
      <c r="D8" s="123" t="s">
        <v>103</v>
      </c>
      <c r="E8" s="131"/>
      <c r="F8" s="123" t="s">
        <v>104</v>
      </c>
      <c r="G8" s="131"/>
    </row>
    <row r="9" spans="1:7" ht="15.75" x14ac:dyDescent="0.25">
      <c r="A9" s="28" t="s">
        <v>20</v>
      </c>
      <c r="B9" s="114" t="s">
        <v>105</v>
      </c>
      <c r="C9" s="115"/>
      <c r="D9" s="132">
        <f>SUM(D11:E15)</f>
        <v>33</v>
      </c>
      <c r="E9" s="133"/>
      <c r="F9" s="123"/>
      <c r="G9" s="131"/>
    </row>
    <row r="10" spans="1:7" ht="15.75" x14ac:dyDescent="0.25">
      <c r="A10" s="28" t="s">
        <v>37</v>
      </c>
      <c r="B10" s="114" t="s">
        <v>106</v>
      </c>
      <c r="C10" s="115"/>
      <c r="D10" s="132">
        <f>SUM(D11:E15)</f>
        <v>33</v>
      </c>
      <c r="E10" s="133"/>
      <c r="F10" s="123"/>
      <c r="G10" s="131"/>
    </row>
    <row r="11" spans="1:7" ht="15.75" x14ac:dyDescent="0.25">
      <c r="A11" s="29">
        <v>1</v>
      </c>
      <c r="B11" s="116" t="s">
        <v>107</v>
      </c>
      <c r="C11" s="117"/>
      <c r="D11" s="134">
        <v>28</v>
      </c>
      <c r="E11" s="135"/>
      <c r="F11" s="134"/>
      <c r="G11" s="135"/>
    </row>
    <row r="12" spans="1:7" ht="15.75" x14ac:dyDescent="0.25">
      <c r="A12" s="29">
        <v>2</v>
      </c>
      <c r="B12" s="116" t="s">
        <v>108</v>
      </c>
      <c r="C12" s="117"/>
      <c r="D12" s="134">
        <v>0</v>
      </c>
      <c r="E12" s="135"/>
      <c r="F12" s="134"/>
      <c r="G12" s="135"/>
    </row>
    <row r="13" spans="1:7" ht="15.75" x14ac:dyDescent="0.25">
      <c r="A13" s="29">
        <v>3</v>
      </c>
      <c r="B13" s="116" t="s">
        <v>109</v>
      </c>
      <c r="C13" s="117"/>
      <c r="D13" s="134">
        <v>0</v>
      </c>
      <c r="E13" s="135"/>
      <c r="F13" s="134"/>
      <c r="G13" s="135"/>
    </row>
    <row r="14" spans="1:7" ht="15.75" x14ac:dyDescent="0.25">
      <c r="A14" s="29">
        <v>4</v>
      </c>
      <c r="B14" s="116" t="s">
        <v>110</v>
      </c>
      <c r="C14" s="117"/>
      <c r="D14" s="134">
        <v>0</v>
      </c>
      <c r="E14" s="135"/>
      <c r="F14" s="134"/>
      <c r="G14" s="135"/>
    </row>
    <row r="15" spans="1:7" ht="15.75" x14ac:dyDescent="0.25">
      <c r="A15" s="29">
        <v>5</v>
      </c>
      <c r="B15" s="116" t="s">
        <v>111</v>
      </c>
      <c r="C15" s="117"/>
      <c r="D15" s="134">
        <v>5</v>
      </c>
      <c r="E15" s="135"/>
      <c r="F15" s="134"/>
      <c r="G15" s="135"/>
    </row>
    <row r="16" spans="1:7" ht="15.75" x14ac:dyDescent="0.25">
      <c r="A16" s="29">
        <v>6</v>
      </c>
      <c r="B16" s="116" t="s">
        <v>112</v>
      </c>
      <c r="C16" s="117"/>
      <c r="D16" s="134">
        <v>32</v>
      </c>
      <c r="E16" s="135"/>
      <c r="F16" s="134"/>
      <c r="G16" s="135"/>
    </row>
    <row r="17" spans="1:7" ht="15.75" x14ac:dyDescent="0.25">
      <c r="A17" s="29">
        <v>7</v>
      </c>
      <c r="B17" s="116" t="s">
        <v>113</v>
      </c>
      <c r="C17" s="117"/>
      <c r="D17" s="150">
        <f>30/28</f>
        <v>1.0714285714285714</v>
      </c>
      <c r="E17" s="151"/>
      <c r="F17" s="146"/>
      <c r="G17" s="147"/>
    </row>
    <row r="18" spans="1:7" ht="15.75" x14ac:dyDescent="0.25">
      <c r="A18" s="29">
        <v>8</v>
      </c>
      <c r="B18" s="116" t="s">
        <v>114</v>
      </c>
      <c r="C18" s="117"/>
      <c r="D18" s="148">
        <f>1190/28</f>
        <v>42.5</v>
      </c>
      <c r="E18" s="149"/>
      <c r="F18" s="152"/>
      <c r="G18" s="153"/>
    </row>
    <row r="19" spans="1:7" ht="15.75" x14ac:dyDescent="0.25">
      <c r="A19" s="28" t="s">
        <v>41</v>
      </c>
      <c r="B19" s="114" t="s">
        <v>115</v>
      </c>
      <c r="C19" s="115"/>
      <c r="D19" s="134">
        <v>1</v>
      </c>
      <c r="E19" s="135"/>
      <c r="F19" s="134"/>
      <c r="G19" s="135"/>
    </row>
    <row r="20" spans="1:7" ht="15.75" x14ac:dyDescent="0.25">
      <c r="A20" s="28" t="s">
        <v>82</v>
      </c>
      <c r="B20" s="114" t="s">
        <v>116</v>
      </c>
      <c r="C20" s="115"/>
      <c r="D20" s="134">
        <v>4478</v>
      </c>
      <c r="E20" s="135"/>
      <c r="F20" s="134"/>
      <c r="G20" s="135"/>
    </row>
    <row r="21" spans="1:7" ht="15.75" x14ac:dyDescent="0.25">
      <c r="A21" s="28" t="s">
        <v>89</v>
      </c>
      <c r="B21" s="114" t="s">
        <v>117</v>
      </c>
      <c r="C21" s="115"/>
      <c r="D21" s="134">
        <v>1358</v>
      </c>
      <c r="E21" s="135"/>
      <c r="F21" s="134"/>
      <c r="G21" s="135"/>
    </row>
    <row r="22" spans="1:7" ht="15.75" x14ac:dyDescent="0.25">
      <c r="A22" s="28" t="s">
        <v>91</v>
      </c>
      <c r="B22" s="114" t="s">
        <v>118</v>
      </c>
      <c r="C22" s="115"/>
      <c r="D22" s="123">
        <v>1864.3</v>
      </c>
      <c r="E22" s="131"/>
      <c r="F22" s="123"/>
      <c r="G22" s="131"/>
    </row>
    <row r="23" spans="1:7" ht="15.75" x14ac:dyDescent="0.25">
      <c r="A23" s="29">
        <v>1</v>
      </c>
      <c r="B23" s="114" t="s">
        <v>119</v>
      </c>
      <c r="C23" s="115"/>
      <c r="D23" s="134">
        <v>1474.5</v>
      </c>
      <c r="E23" s="135"/>
      <c r="F23" s="134"/>
      <c r="G23" s="135"/>
    </row>
    <row r="24" spans="1:7" ht="15.75" x14ac:dyDescent="0.25">
      <c r="A24" s="29">
        <v>2</v>
      </c>
      <c r="B24" s="114" t="s">
        <v>120</v>
      </c>
      <c r="C24" s="115"/>
      <c r="D24" s="134">
        <v>305.2</v>
      </c>
      <c r="E24" s="135"/>
      <c r="F24" s="134"/>
      <c r="G24" s="135"/>
    </row>
    <row r="25" spans="1:7" ht="15.75" x14ac:dyDescent="0.25">
      <c r="A25" s="29">
        <v>3</v>
      </c>
      <c r="B25" s="114" t="s">
        <v>121</v>
      </c>
      <c r="C25" s="115"/>
      <c r="D25" s="134">
        <v>54.6</v>
      </c>
      <c r="E25" s="135"/>
      <c r="F25" s="134"/>
      <c r="G25" s="135"/>
    </row>
    <row r="26" spans="1:7" ht="15.75" x14ac:dyDescent="0.25">
      <c r="A26" s="29">
        <v>4</v>
      </c>
      <c r="B26" s="114" t="s">
        <v>122</v>
      </c>
      <c r="C26" s="115"/>
      <c r="D26" s="134">
        <v>0</v>
      </c>
      <c r="E26" s="135"/>
      <c r="F26" s="134"/>
      <c r="G26" s="135"/>
    </row>
    <row r="27" spans="1:7" ht="15.75" x14ac:dyDescent="0.25">
      <c r="A27" s="29">
        <v>5</v>
      </c>
      <c r="B27" s="114" t="s">
        <v>123</v>
      </c>
      <c r="C27" s="115"/>
      <c r="D27" s="134">
        <v>60</v>
      </c>
      <c r="E27" s="135"/>
      <c r="F27" s="134"/>
      <c r="G27" s="135"/>
    </row>
    <row r="28" spans="1:7" ht="15.75" x14ac:dyDescent="0.25">
      <c r="A28" s="28" t="s">
        <v>94</v>
      </c>
      <c r="B28" s="114" t="s">
        <v>124</v>
      </c>
      <c r="C28" s="115"/>
      <c r="D28" s="132">
        <f>D29</f>
        <v>319</v>
      </c>
      <c r="E28" s="133"/>
      <c r="F28" s="123"/>
      <c r="G28" s="131"/>
    </row>
    <row r="29" spans="1:7" ht="15.75" x14ac:dyDescent="0.25">
      <c r="A29" s="29">
        <v>1</v>
      </c>
      <c r="B29" s="114" t="s">
        <v>125</v>
      </c>
      <c r="C29" s="115"/>
      <c r="D29" s="144">
        <f>D30+D31+D32+D33</f>
        <v>319</v>
      </c>
      <c r="E29" s="145"/>
      <c r="F29" s="134"/>
      <c r="G29" s="135"/>
    </row>
    <row r="30" spans="1:7" ht="15.75" x14ac:dyDescent="0.25">
      <c r="A30" s="29">
        <v>1.1000000000000001</v>
      </c>
      <c r="B30" s="114" t="s">
        <v>126</v>
      </c>
      <c r="C30" s="115"/>
      <c r="D30" s="134">
        <v>84</v>
      </c>
      <c r="E30" s="135"/>
      <c r="F30" s="142">
        <f>D30/9</f>
        <v>9.3333333333333339</v>
      </c>
      <c r="G30" s="143"/>
    </row>
    <row r="31" spans="1:7" ht="15.75" x14ac:dyDescent="0.25">
      <c r="A31" s="29">
        <v>1.2</v>
      </c>
      <c r="B31" s="114" t="s">
        <v>127</v>
      </c>
      <c r="C31" s="115"/>
      <c r="D31" s="134">
        <v>56</v>
      </c>
      <c r="E31" s="135"/>
      <c r="F31" s="142">
        <f>D31/8</f>
        <v>7</v>
      </c>
      <c r="G31" s="143"/>
    </row>
    <row r="32" spans="1:7" ht="15.75" x14ac:dyDescent="0.25">
      <c r="A32" s="29">
        <v>1.3</v>
      </c>
      <c r="B32" s="114" t="s">
        <v>128</v>
      </c>
      <c r="C32" s="115"/>
      <c r="D32" s="134">
        <v>94</v>
      </c>
      <c r="E32" s="135"/>
      <c r="F32" s="142">
        <f>D32/10</f>
        <v>9.4</v>
      </c>
      <c r="G32" s="143"/>
    </row>
    <row r="33" spans="1:7" ht="15.75" x14ac:dyDescent="0.25">
      <c r="A33" s="29">
        <v>1.4</v>
      </c>
      <c r="B33" s="114" t="s">
        <v>129</v>
      </c>
      <c r="C33" s="115"/>
      <c r="D33" s="134">
        <v>85</v>
      </c>
      <c r="E33" s="135"/>
      <c r="F33" s="142">
        <f>D33/8</f>
        <v>10.625</v>
      </c>
      <c r="G33" s="143"/>
    </row>
    <row r="34" spans="1:7" ht="15.75" x14ac:dyDescent="0.25">
      <c r="A34" s="29">
        <v>2</v>
      </c>
      <c r="B34" s="114" t="s">
        <v>130</v>
      </c>
      <c r="C34" s="115"/>
      <c r="D34" s="134"/>
      <c r="E34" s="135"/>
      <c r="F34" s="134"/>
      <c r="G34" s="135"/>
    </row>
    <row r="35" spans="1:7" ht="15.75" x14ac:dyDescent="0.25">
      <c r="A35" s="29">
        <v>2.1</v>
      </c>
      <c r="B35" s="114" t="s">
        <v>131</v>
      </c>
      <c r="C35" s="115"/>
      <c r="D35" s="134"/>
      <c r="E35" s="135"/>
      <c r="F35" s="134"/>
      <c r="G35" s="135"/>
    </row>
    <row r="36" spans="1:7" ht="15.75" x14ac:dyDescent="0.25">
      <c r="A36" s="29">
        <v>2.2000000000000002</v>
      </c>
      <c r="B36" s="114" t="s">
        <v>131</v>
      </c>
      <c r="C36" s="115"/>
      <c r="D36" s="134"/>
      <c r="E36" s="135"/>
      <c r="F36" s="134"/>
      <c r="G36" s="135"/>
    </row>
    <row r="37" spans="1:7" ht="15.75" x14ac:dyDescent="0.25">
      <c r="A37" s="29">
        <v>2.2999999999999998</v>
      </c>
      <c r="B37" s="114" t="s">
        <v>131</v>
      </c>
      <c r="C37" s="115"/>
      <c r="D37" s="134"/>
      <c r="E37" s="135"/>
      <c r="F37" s="134"/>
      <c r="G37" s="135"/>
    </row>
    <row r="38" spans="1:7" ht="18.75" customHeight="1" x14ac:dyDescent="0.25">
      <c r="A38" s="29">
        <v>3</v>
      </c>
      <c r="B38" s="136" t="s">
        <v>132</v>
      </c>
      <c r="C38" s="137"/>
      <c r="D38" s="134" t="s">
        <v>133</v>
      </c>
      <c r="E38" s="135"/>
      <c r="F38" s="134"/>
      <c r="G38" s="135"/>
    </row>
    <row r="39" spans="1:7" ht="15.75" x14ac:dyDescent="0.25">
      <c r="A39" s="123" t="s">
        <v>96</v>
      </c>
      <c r="B39" s="136" t="s">
        <v>134</v>
      </c>
      <c r="C39" s="137"/>
      <c r="D39" s="124">
        <v>112</v>
      </c>
      <c r="E39" s="125"/>
      <c r="F39" s="128"/>
      <c r="G39" s="125"/>
    </row>
    <row r="40" spans="1:7" ht="15.75" x14ac:dyDescent="0.25">
      <c r="A40" s="123"/>
      <c r="B40" s="138" t="s">
        <v>135</v>
      </c>
      <c r="C40" s="139"/>
      <c r="D40" s="126"/>
      <c r="E40" s="127"/>
      <c r="F40" s="129"/>
      <c r="G40" s="127"/>
    </row>
    <row r="41" spans="1:7" ht="15.75" x14ac:dyDescent="0.25">
      <c r="A41" s="28" t="s">
        <v>98</v>
      </c>
      <c r="B41" s="140" t="s">
        <v>136</v>
      </c>
      <c r="C41" s="141"/>
      <c r="D41" s="123">
        <f>SUM(D42:E48)</f>
        <v>60</v>
      </c>
      <c r="E41" s="131"/>
      <c r="F41" s="134"/>
      <c r="G41" s="135"/>
    </row>
    <row r="42" spans="1:7" ht="15.75" x14ac:dyDescent="0.25">
      <c r="A42" s="29">
        <v>1</v>
      </c>
      <c r="B42" s="116" t="s">
        <v>137</v>
      </c>
      <c r="C42" s="117"/>
      <c r="D42" s="134">
        <v>33</v>
      </c>
      <c r="E42" s="135"/>
      <c r="F42" s="134"/>
      <c r="G42" s="135"/>
    </row>
    <row r="43" spans="1:7" ht="15.75" x14ac:dyDescent="0.25">
      <c r="A43" s="29">
        <v>2</v>
      </c>
      <c r="B43" s="116" t="s">
        <v>138</v>
      </c>
      <c r="C43" s="117"/>
      <c r="D43" s="134">
        <v>14</v>
      </c>
      <c r="E43" s="135"/>
      <c r="F43" s="134"/>
      <c r="G43" s="135"/>
    </row>
    <row r="44" spans="1:7" ht="15.75" x14ac:dyDescent="0.25">
      <c r="A44" s="29">
        <v>3</v>
      </c>
      <c r="B44" s="116" t="s">
        <v>139</v>
      </c>
      <c r="C44" s="117"/>
      <c r="D44" s="134">
        <v>0</v>
      </c>
      <c r="E44" s="135"/>
      <c r="F44" s="134"/>
      <c r="G44" s="135"/>
    </row>
    <row r="45" spans="1:7" ht="15.75" x14ac:dyDescent="0.25">
      <c r="A45" s="29">
        <v>4</v>
      </c>
      <c r="B45" s="116" t="s">
        <v>140</v>
      </c>
      <c r="C45" s="117"/>
      <c r="D45" s="134">
        <v>3</v>
      </c>
      <c r="E45" s="135"/>
      <c r="F45" s="134"/>
      <c r="G45" s="135"/>
    </row>
    <row r="46" spans="1:7" ht="15.75" x14ac:dyDescent="0.25">
      <c r="A46" s="29">
        <v>5</v>
      </c>
      <c r="B46" s="116" t="s">
        <v>141</v>
      </c>
      <c r="C46" s="117"/>
      <c r="D46" s="134">
        <v>1</v>
      </c>
      <c r="E46" s="135"/>
      <c r="F46" s="134"/>
      <c r="G46" s="135"/>
    </row>
    <row r="47" spans="1:7" ht="15.75" x14ac:dyDescent="0.25">
      <c r="A47" s="29">
        <v>6</v>
      </c>
      <c r="B47" s="116" t="s">
        <v>142</v>
      </c>
      <c r="C47" s="117"/>
      <c r="D47" s="134">
        <v>1</v>
      </c>
      <c r="E47" s="135"/>
      <c r="F47" s="134"/>
      <c r="G47" s="135"/>
    </row>
    <row r="48" spans="1:7" ht="15.75" x14ac:dyDescent="0.25">
      <c r="A48" s="50">
        <v>7</v>
      </c>
      <c r="B48" s="116" t="s">
        <v>202</v>
      </c>
      <c r="C48" s="117"/>
      <c r="D48" s="154">
        <v>8</v>
      </c>
      <c r="E48" s="155"/>
      <c r="F48" s="154"/>
      <c r="G48" s="155"/>
    </row>
    <row r="49" spans="1:7" ht="15.75" x14ac:dyDescent="0.25">
      <c r="A49" s="47" t="s">
        <v>98</v>
      </c>
      <c r="B49" s="114" t="s">
        <v>143</v>
      </c>
      <c r="C49" s="115"/>
      <c r="D49" s="85">
        <f>SUM(D50:E56)</f>
        <v>60</v>
      </c>
      <c r="E49" s="81"/>
      <c r="F49" s="85" t="s">
        <v>144</v>
      </c>
      <c r="G49" s="81"/>
    </row>
    <row r="50" spans="1:7" ht="15.75" x14ac:dyDescent="0.25">
      <c r="A50" s="19">
        <v>1</v>
      </c>
      <c r="B50" s="116" t="s">
        <v>137</v>
      </c>
      <c r="C50" s="117"/>
      <c r="D50" s="121">
        <v>33</v>
      </c>
      <c r="E50" s="122"/>
      <c r="F50" s="161">
        <f>D50/35</f>
        <v>0.94285714285714284</v>
      </c>
      <c r="G50" s="162"/>
    </row>
    <row r="51" spans="1:7" ht="15.75" x14ac:dyDescent="0.25">
      <c r="A51" s="19">
        <v>2</v>
      </c>
      <c r="B51" s="116" t="s">
        <v>138</v>
      </c>
      <c r="C51" s="117"/>
      <c r="D51" s="121">
        <v>14</v>
      </c>
      <c r="E51" s="122"/>
      <c r="F51" s="161">
        <f t="shared" ref="F51:F55" si="0">D51/35</f>
        <v>0.4</v>
      </c>
      <c r="G51" s="162"/>
    </row>
    <row r="52" spans="1:7" ht="15.75" x14ac:dyDescent="0.25">
      <c r="A52" s="19">
        <v>3</v>
      </c>
      <c r="B52" s="116" t="s">
        <v>139</v>
      </c>
      <c r="C52" s="117"/>
      <c r="D52" s="121">
        <v>0</v>
      </c>
      <c r="E52" s="122"/>
      <c r="F52" s="161">
        <f t="shared" si="0"/>
        <v>0</v>
      </c>
      <c r="G52" s="162"/>
    </row>
    <row r="53" spans="1:7" ht="15.75" x14ac:dyDescent="0.25">
      <c r="A53" s="19">
        <v>4</v>
      </c>
      <c r="B53" s="116" t="s">
        <v>140</v>
      </c>
      <c r="C53" s="117"/>
      <c r="D53" s="121">
        <v>3</v>
      </c>
      <c r="E53" s="122"/>
      <c r="F53" s="161">
        <f t="shared" si="0"/>
        <v>8.5714285714285715E-2</v>
      </c>
      <c r="G53" s="162"/>
    </row>
    <row r="54" spans="1:7" ht="15.75" x14ac:dyDescent="0.25">
      <c r="A54" s="19">
        <v>5</v>
      </c>
      <c r="B54" s="116" t="s">
        <v>141</v>
      </c>
      <c r="C54" s="117"/>
      <c r="D54" s="121">
        <v>1</v>
      </c>
      <c r="E54" s="122"/>
      <c r="F54" s="161">
        <f t="shared" si="0"/>
        <v>2.8571428571428571E-2</v>
      </c>
      <c r="G54" s="162"/>
    </row>
    <row r="55" spans="1:7" ht="15.75" x14ac:dyDescent="0.25">
      <c r="A55" s="19">
        <v>6</v>
      </c>
      <c r="B55" s="116" t="s">
        <v>142</v>
      </c>
      <c r="C55" s="117"/>
      <c r="D55" s="121">
        <v>1</v>
      </c>
      <c r="E55" s="122"/>
      <c r="F55" s="161">
        <f t="shared" si="0"/>
        <v>2.8571428571428571E-2</v>
      </c>
      <c r="G55" s="162"/>
    </row>
    <row r="56" spans="1:7" ht="15.75" x14ac:dyDescent="0.25">
      <c r="A56" s="19">
        <v>7</v>
      </c>
      <c r="B56" s="116" t="s">
        <v>202</v>
      </c>
      <c r="C56" s="117"/>
      <c r="D56" s="71">
        <v>8</v>
      </c>
      <c r="E56" s="71"/>
      <c r="F56" s="49"/>
      <c r="G56" s="48"/>
    </row>
    <row r="57" spans="1:7" ht="18.75" customHeight="1" x14ac:dyDescent="0.25">
      <c r="A57" s="19" t="s">
        <v>145</v>
      </c>
      <c r="B57" s="114" t="s">
        <v>1</v>
      </c>
      <c r="C57" s="115"/>
      <c r="D57" s="121" t="s">
        <v>146</v>
      </c>
      <c r="E57" s="130"/>
      <c r="F57" s="130"/>
      <c r="G57" s="122"/>
    </row>
    <row r="58" spans="1:7" ht="15.75" x14ac:dyDescent="0.25">
      <c r="A58" s="11" t="s">
        <v>147</v>
      </c>
      <c r="B58" s="114" t="s">
        <v>148</v>
      </c>
      <c r="C58" s="115"/>
      <c r="D58" s="106"/>
      <c r="E58" s="107"/>
      <c r="F58" s="107"/>
      <c r="G58" s="108"/>
    </row>
    <row r="59" spans="1:7" ht="15.75" x14ac:dyDescent="0.25">
      <c r="A59" s="11" t="s">
        <v>149</v>
      </c>
      <c r="B59" s="114" t="s">
        <v>150</v>
      </c>
      <c r="C59" s="115"/>
      <c r="D59" s="109"/>
      <c r="E59" s="110"/>
      <c r="F59" s="110"/>
      <c r="G59" s="111"/>
    </row>
    <row r="60" spans="1:7" ht="15.75" x14ac:dyDescent="0.25">
      <c r="A60" s="30"/>
    </row>
    <row r="61" spans="1:7" ht="32.25" customHeight="1" x14ac:dyDescent="0.25">
      <c r="A61" s="31"/>
      <c r="B61" s="19" t="s">
        <v>1</v>
      </c>
      <c r="C61" s="19" t="s">
        <v>184</v>
      </c>
      <c r="D61" s="19" t="s">
        <v>151</v>
      </c>
      <c r="E61" s="19" t="s">
        <v>152</v>
      </c>
    </row>
    <row r="62" spans="1:7" ht="18.75" x14ac:dyDescent="0.25">
      <c r="A62" s="11" t="s">
        <v>153</v>
      </c>
      <c r="B62" s="12" t="s">
        <v>154</v>
      </c>
      <c r="C62" s="19" t="s">
        <v>203</v>
      </c>
      <c r="D62" s="19">
        <v>609</v>
      </c>
      <c r="E62" s="32" t="s">
        <v>204</v>
      </c>
    </row>
    <row r="63" spans="1:7" ht="15.75" x14ac:dyDescent="0.25">
      <c r="A63" s="11" t="s">
        <v>155</v>
      </c>
      <c r="B63" s="12" t="s">
        <v>156</v>
      </c>
      <c r="C63" s="12"/>
      <c r="D63" s="12"/>
      <c r="E63" s="19"/>
      <c r="F63" s="33"/>
      <c r="G63" s="33"/>
    </row>
    <row r="64" spans="1:7" ht="15.75" x14ac:dyDescent="0.25">
      <c r="A64" s="34"/>
      <c r="B64" s="35"/>
      <c r="C64" s="35"/>
      <c r="D64" s="35"/>
      <c r="E64" s="33"/>
      <c r="F64" s="33"/>
      <c r="G64" s="33"/>
    </row>
    <row r="65" spans="1:7" ht="15.75" x14ac:dyDescent="0.25">
      <c r="A65" s="34"/>
      <c r="B65" s="35"/>
      <c r="C65" s="35"/>
      <c r="D65" s="35"/>
      <c r="E65" s="33"/>
      <c r="F65" s="33"/>
      <c r="G65" s="33"/>
    </row>
    <row r="66" spans="1:7" ht="15.75" x14ac:dyDescent="0.25">
      <c r="A66" s="36"/>
    </row>
    <row r="67" spans="1:7" ht="16.5" customHeight="1" x14ac:dyDescent="0.25">
      <c r="A67" s="69" t="s">
        <v>157</v>
      </c>
      <c r="B67" s="70" t="s">
        <v>158</v>
      </c>
      <c r="C67" s="19" t="s">
        <v>159</v>
      </c>
      <c r="D67" s="71" t="s">
        <v>160</v>
      </c>
      <c r="E67" s="71"/>
      <c r="F67" s="71" t="s">
        <v>161</v>
      </c>
      <c r="G67" s="71"/>
    </row>
    <row r="68" spans="1:7" ht="15.75" x14ac:dyDescent="0.25">
      <c r="A68" s="69"/>
      <c r="B68" s="70"/>
      <c r="C68" s="11"/>
      <c r="D68" s="19" t="s">
        <v>162</v>
      </c>
      <c r="E68" s="19" t="s">
        <v>163</v>
      </c>
      <c r="F68" s="19" t="s">
        <v>162</v>
      </c>
      <c r="G68" s="19" t="s">
        <v>163</v>
      </c>
    </row>
    <row r="69" spans="1:7" ht="19.5" customHeight="1" x14ac:dyDescent="0.25">
      <c r="A69" s="19">
        <v>1</v>
      </c>
      <c r="B69" s="20" t="s">
        <v>164</v>
      </c>
      <c r="C69" s="19">
        <v>4</v>
      </c>
      <c r="D69" s="19" t="s">
        <v>165</v>
      </c>
      <c r="E69" s="37" t="s">
        <v>182</v>
      </c>
      <c r="F69" s="19" t="s">
        <v>166</v>
      </c>
      <c r="G69" s="19" t="s">
        <v>167</v>
      </c>
    </row>
    <row r="70" spans="1:7" ht="15.75" x14ac:dyDescent="0.25">
      <c r="A70" s="19">
        <v>2</v>
      </c>
      <c r="B70" s="20" t="s">
        <v>168</v>
      </c>
      <c r="C70" s="19" t="s">
        <v>88</v>
      </c>
      <c r="D70" s="19">
        <v>0</v>
      </c>
      <c r="E70" s="19" t="s">
        <v>87</v>
      </c>
      <c r="F70" s="19">
        <v>0</v>
      </c>
      <c r="G70" s="19" t="s">
        <v>87</v>
      </c>
    </row>
    <row r="71" spans="1:7" ht="55.5" customHeight="1" x14ac:dyDescent="0.25">
      <c r="A71" s="118" t="s">
        <v>185</v>
      </c>
      <c r="B71" s="118"/>
      <c r="C71" s="118"/>
      <c r="D71" s="118"/>
      <c r="E71" s="118"/>
      <c r="F71" s="118"/>
      <c r="G71" s="118"/>
    </row>
    <row r="72" spans="1:7" ht="15.75" x14ac:dyDescent="0.25">
      <c r="A72" s="31"/>
      <c r="B72" s="19" t="s">
        <v>1</v>
      </c>
      <c r="C72" s="19" t="s">
        <v>169</v>
      </c>
      <c r="D72" s="71" t="s">
        <v>170</v>
      </c>
      <c r="E72" s="71"/>
      <c r="F72" s="33"/>
    </row>
    <row r="73" spans="1:7" ht="15.75" x14ac:dyDescent="0.25">
      <c r="A73" s="11" t="s">
        <v>171</v>
      </c>
      <c r="B73" s="12" t="s">
        <v>172</v>
      </c>
      <c r="C73" s="19" t="s">
        <v>173</v>
      </c>
      <c r="D73" s="71"/>
      <c r="E73" s="71"/>
      <c r="F73" s="33"/>
    </row>
    <row r="74" spans="1:7" ht="15.75" x14ac:dyDescent="0.25">
      <c r="A74" s="11" t="s">
        <v>174</v>
      </c>
      <c r="B74" s="12" t="s">
        <v>175</v>
      </c>
      <c r="C74" s="19" t="s">
        <v>173</v>
      </c>
      <c r="D74" s="71"/>
      <c r="E74" s="71"/>
      <c r="F74" s="33"/>
    </row>
    <row r="75" spans="1:7" ht="15.75" x14ac:dyDescent="0.25">
      <c r="A75" s="11" t="s">
        <v>176</v>
      </c>
      <c r="B75" s="12" t="s">
        <v>177</v>
      </c>
      <c r="C75" s="19" t="s">
        <v>173</v>
      </c>
      <c r="D75" s="71"/>
      <c r="E75" s="71"/>
      <c r="F75" s="33"/>
    </row>
    <row r="76" spans="1:7" ht="17.25" customHeight="1" x14ac:dyDescent="0.25">
      <c r="A76" s="11" t="s">
        <v>178</v>
      </c>
      <c r="B76" s="12" t="s">
        <v>179</v>
      </c>
      <c r="C76" s="19" t="s">
        <v>173</v>
      </c>
      <c r="D76" s="71"/>
      <c r="E76" s="71"/>
      <c r="F76" s="33"/>
    </row>
    <row r="77" spans="1:7" ht="15.75" x14ac:dyDescent="0.25">
      <c r="A77" s="11" t="s">
        <v>180</v>
      </c>
      <c r="B77" s="12" t="s">
        <v>181</v>
      </c>
      <c r="C77" s="19" t="s">
        <v>173</v>
      </c>
      <c r="D77" s="71"/>
      <c r="E77" s="71"/>
      <c r="F77" s="33"/>
    </row>
    <row r="79" spans="1:7" ht="15.75" x14ac:dyDescent="0.25">
      <c r="E79" s="158" t="s">
        <v>57</v>
      </c>
      <c r="F79" s="158"/>
      <c r="G79" s="158"/>
    </row>
    <row r="80" spans="1:7" ht="15.75" x14ac:dyDescent="0.25">
      <c r="E80" s="159" t="s">
        <v>58</v>
      </c>
      <c r="F80" s="159"/>
      <c r="G80" s="159"/>
    </row>
    <row r="81" spans="5:7" ht="15.75" x14ac:dyDescent="0.25">
      <c r="E81" s="160" t="s">
        <v>59</v>
      </c>
      <c r="F81" s="160"/>
      <c r="G81" s="160"/>
    </row>
  </sheetData>
  <mergeCells count="168">
    <mergeCell ref="A6:G6"/>
    <mergeCell ref="A5:G5"/>
    <mergeCell ref="D53:E53"/>
    <mergeCell ref="D52:E52"/>
    <mergeCell ref="D50:E50"/>
    <mergeCell ref="E79:G79"/>
    <mergeCell ref="E80:G80"/>
    <mergeCell ref="E81:G81"/>
    <mergeCell ref="D41:E41"/>
    <mergeCell ref="F49:G49"/>
    <mergeCell ref="F55:G55"/>
    <mergeCell ref="F54:G54"/>
    <mergeCell ref="F53:G53"/>
    <mergeCell ref="F52:G52"/>
    <mergeCell ref="F51:G51"/>
    <mergeCell ref="F50:G50"/>
    <mergeCell ref="D55:E55"/>
    <mergeCell ref="D54:E54"/>
    <mergeCell ref="F42:G42"/>
    <mergeCell ref="F41:G41"/>
    <mergeCell ref="D49:E49"/>
    <mergeCell ref="D48:E48"/>
    <mergeCell ref="D47:E47"/>
    <mergeCell ref="D46:E46"/>
    <mergeCell ref="D45:E45"/>
    <mergeCell ref="D44:E44"/>
    <mergeCell ref="D43:E43"/>
    <mergeCell ref="D42:E42"/>
    <mergeCell ref="F48:G48"/>
    <mergeCell ref="F47:G47"/>
    <mergeCell ref="F46:G46"/>
    <mergeCell ref="F45:G45"/>
    <mergeCell ref="F44:G44"/>
    <mergeCell ref="F43:G43"/>
    <mergeCell ref="F38:G38"/>
    <mergeCell ref="F37:G37"/>
    <mergeCell ref="F36:G36"/>
    <mergeCell ref="F35:G35"/>
    <mergeCell ref="F34:G34"/>
    <mergeCell ref="F33:G33"/>
    <mergeCell ref="F32:G32"/>
    <mergeCell ref="F31:G31"/>
    <mergeCell ref="D32:E32"/>
    <mergeCell ref="D31:E31"/>
    <mergeCell ref="D38:E38"/>
    <mergeCell ref="D37:E37"/>
    <mergeCell ref="D36:E36"/>
    <mergeCell ref="D35:E35"/>
    <mergeCell ref="D34:E34"/>
    <mergeCell ref="D33:E33"/>
    <mergeCell ref="F17:G17"/>
    <mergeCell ref="D24:E24"/>
    <mergeCell ref="D23:E23"/>
    <mergeCell ref="D22:E22"/>
    <mergeCell ref="D21:E21"/>
    <mergeCell ref="D20:E20"/>
    <mergeCell ref="D19:E19"/>
    <mergeCell ref="D18:E18"/>
    <mergeCell ref="D17:E17"/>
    <mergeCell ref="F24:G24"/>
    <mergeCell ref="F23:G23"/>
    <mergeCell ref="F22:G22"/>
    <mergeCell ref="F21:G21"/>
    <mergeCell ref="F20:G20"/>
    <mergeCell ref="F19:G19"/>
    <mergeCell ref="F18:G18"/>
    <mergeCell ref="F30:G30"/>
    <mergeCell ref="F29:G29"/>
    <mergeCell ref="F28:G28"/>
    <mergeCell ref="F27:G27"/>
    <mergeCell ref="F26:G26"/>
    <mergeCell ref="F25:G25"/>
    <mergeCell ref="D26:E26"/>
    <mergeCell ref="D25:E25"/>
    <mergeCell ref="D30:E30"/>
    <mergeCell ref="D29:E29"/>
    <mergeCell ref="D28:E28"/>
    <mergeCell ref="D27:E27"/>
    <mergeCell ref="F8:G8"/>
    <mergeCell ref="F14:G14"/>
    <mergeCell ref="F13:G13"/>
    <mergeCell ref="F12:G12"/>
    <mergeCell ref="F11:G11"/>
    <mergeCell ref="F10:G10"/>
    <mergeCell ref="D15:E15"/>
    <mergeCell ref="D16:E16"/>
    <mergeCell ref="F16:G16"/>
    <mergeCell ref="F9:G9"/>
    <mergeCell ref="F15:G15"/>
    <mergeCell ref="B8:C8"/>
    <mergeCell ref="D8:E8"/>
    <mergeCell ref="D9:E9"/>
    <mergeCell ref="D14:E14"/>
    <mergeCell ref="D13:E13"/>
    <mergeCell ref="D12:E12"/>
    <mergeCell ref="D11:E11"/>
    <mergeCell ref="D10:E10"/>
    <mergeCell ref="D74:E74"/>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D75:E75"/>
    <mergeCell ref="D76:E76"/>
    <mergeCell ref="D77:E77"/>
    <mergeCell ref="D57:G57"/>
    <mergeCell ref="D58:G59"/>
    <mergeCell ref="B55:C55"/>
    <mergeCell ref="B57:C57"/>
    <mergeCell ref="B58:C58"/>
    <mergeCell ref="B59:C59"/>
    <mergeCell ref="D73:E73"/>
    <mergeCell ref="D72:E72"/>
    <mergeCell ref="B56:C56"/>
    <mergeCell ref="D56:E56"/>
    <mergeCell ref="B35:C35"/>
    <mergeCell ref="B36:C36"/>
    <mergeCell ref="B37:C37"/>
    <mergeCell ref="B26:C26"/>
    <mergeCell ref="B27:C27"/>
    <mergeCell ref="B28:C28"/>
    <mergeCell ref="B29:C29"/>
    <mergeCell ref="B30:C30"/>
    <mergeCell ref="B31:C31"/>
    <mergeCell ref="B24:C24"/>
    <mergeCell ref="B25:C25"/>
    <mergeCell ref="B13:C13"/>
    <mergeCell ref="B14:C14"/>
    <mergeCell ref="B15:C15"/>
    <mergeCell ref="B17:C17"/>
    <mergeCell ref="B18:C18"/>
    <mergeCell ref="B19:C19"/>
    <mergeCell ref="B16:C16"/>
    <mergeCell ref="B9:C9"/>
    <mergeCell ref="B10:C10"/>
    <mergeCell ref="B11:C11"/>
    <mergeCell ref="B12:C12"/>
    <mergeCell ref="A71:G71"/>
    <mergeCell ref="A2:B2"/>
    <mergeCell ref="A3:B3"/>
    <mergeCell ref="B52:C52"/>
    <mergeCell ref="B53:C53"/>
    <mergeCell ref="A67:A68"/>
    <mergeCell ref="B67:B68"/>
    <mergeCell ref="F67:G67"/>
    <mergeCell ref="D67:E67"/>
    <mergeCell ref="B54:C54"/>
    <mergeCell ref="B51:C51"/>
    <mergeCell ref="D51:E51"/>
    <mergeCell ref="B50:C50"/>
    <mergeCell ref="A39:A40"/>
    <mergeCell ref="D39:E40"/>
    <mergeCell ref="F39:G40"/>
    <mergeCell ref="B20:C20"/>
    <mergeCell ref="B21:C21"/>
    <mergeCell ref="B22:C22"/>
    <mergeCell ref="B23:C23"/>
  </mergeCells>
  <phoneticPr fontId="18" type="noConversion"/>
  <printOptions horizontalCentered="1"/>
  <pageMargins left="0.25" right="0.25" top="0.25" bottom="0" header="0" footer="0"/>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2"/>
  <sheetViews>
    <sheetView workbookViewId="0">
      <selection activeCell="J8" sqref="J8"/>
    </sheetView>
  </sheetViews>
  <sheetFormatPr defaultColWidth="9.140625" defaultRowHeight="15.75" x14ac:dyDescent="0.25"/>
  <cols>
    <col min="1" max="1" width="5.140625" style="2" customWidth="1"/>
    <col min="2" max="2" width="28.7109375" style="2" customWidth="1"/>
    <col min="3" max="3" width="8.5703125" style="2" customWidth="1"/>
    <col min="4" max="4" width="7.42578125" style="2" customWidth="1"/>
    <col min="5" max="6" width="6.140625" style="2" customWidth="1"/>
    <col min="7" max="7" width="5.5703125" style="2" customWidth="1"/>
    <col min="8" max="8" width="5.42578125" style="2" customWidth="1"/>
    <col min="9" max="9" width="9.7109375" style="2" customWidth="1"/>
    <col min="10" max="10" width="6.7109375" style="2" customWidth="1"/>
    <col min="11" max="11" width="6.5703125" style="2" customWidth="1"/>
    <col min="12" max="12" width="7.140625" style="2" customWidth="1"/>
    <col min="13" max="13" width="6.85546875" style="2" customWidth="1"/>
    <col min="14" max="14" width="7.42578125" style="2" customWidth="1"/>
    <col min="15" max="15" width="7.7109375" style="2" customWidth="1"/>
    <col min="16" max="16" width="8.28515625" style="2" customWidth="1"/>
    <col min="17" max="16384" width="9.140625" style="2"/>
  </cols>
  <sheetData>
    <row r="1" spans="1:16" x14ac:dyDescent="0.25">
      <c r="A1" s="4" t="s">
        <v>53</v>
      </c>
    </row>
    <row r="2" spans="1:16" x14ac:dyDescent="0.25">
      <c r="A2" s="66" t="s">
        <v>54</v>
      </c>
      <c r="B2" s="66"/>
      <c r="C2" s="66"/>
    </row>
    <row r="3" spans="1:16" x14ac:dyDescent="0.25">
      <c r="A3" s="167" t="s">
        <v>55</v>
      </c>
      <c r="B3" s="167"/>
      <c r="C3" s="167"/>
    </row>
    <row r="4" spans="1:16" ht="18.75" x14ac:dyDescent="0.3">
      <c r="A4" s="60" t="s">
        <v>56</v>
      </c>
      <c r="B4" s="60"/>
      <c r="C4" s="60"/>
      <c r="D4" s="60"/>
      <c r="E4" s="60"/>
      <c r="F4" s="60"/>
      <c r="G4" s="60"/>
      <c r="H4" s="60"/>
      <c r="I4" s="60"/>
      <c r="J4" s="60"/>
      <c r="K4" s="60"/>
      <c r="L4" s="60"/>
      <c r="M4" s="60"/>
      <c r="N4" s="60"/>
      <c r="O4" s="60"/>
      <c r="P4" s="60"/>
    </row>
    <row r="5" spans="1:16" ht="38.25" customHeight="1" x14ac:dyDescent="0.35">
      <c r="A5" s="168" t="s">
        <v>214</v>
      </c>
      <c r="B5" s="169"/>
      <c r="C5" s="169"/>
      <c r="D5" s="169"/>
      <c r="E5" s="169"/>
      <c r="F5" s="169"/>
      <c r="G5" s="169"/>
      <c r="H5" s="169"/>
      <c r="I5" s="169"/>
      <c r="J5" s="169"/>
      <c r="K5" s="169"/>
      <c r="L5" s="169"/>
      <c r="M5" s="169"/>
      <c r="N5" s="169"/>
      <c r="O5" s="169"/>
      <c r="P5" s="169"/>
    </row>
    <row r="7" spans="1:16" x14ac:dyDescent="0.25">
      <c r="A7" s="163" t="s">
        <v>0</v>
      </c>
      <c r="B7" s="163" t="s">
        <v>1</v>
      </c>
      <c r="C7" s="163" t="s">
        <v>2</v>
      </c>
      <c r="D7" s="163" t="s">
        <v>3</v>
      </c>
      <c r="E7" s="163"/>
      <c r="F7" s="163"/>
      <c r="G7" s="163"/>
      <c r="H7" s="163"/>
      <c r="I7" s="163"/>
      <c r="J7" s="163" t="s">
        <v>4</v>
      </c>
      <c r="K7" s="163"/>
      <c r="L7" s="163"/>
      <c r="M7" s="163" t="s">
        <v>5</v>
      </c>
      <c r="N7" s="163"/>
      <c r="O7" s="163"/>
      <c r="P7" s="163"/>
    </row>
    <row r="8" spans="1:16" ht="30" customHeight="1" x14ac:dyDescent="0.25">
      <c r="A8" s="163"/>
      <c r="B8" s="163"/>
      <c r="C8" s="163"/>
      <c r="D8" s="28" t="s">
        <v>6</v>
      </c>
      <c r="E8" s="28" t="s">
        <v>7</v>
      </c>
      <c r="F8" s="28" t="s">
        <v>8</v>
      </c>
      <c r="G8" s="28" t="s">
        <v>9</v>
      </c>
      <c r="H8" s="28" t="s">
        <v>10</v>
      </c>
      <c r="I8" s="28" t="s">
        <v>11</v>
      </c>
      <c r="J8" s="28" t="s">
        <v>12</v>
      </c>
      <c r="K8" s="28" t="s">
        <v>13</v>
      </c>
      <c r="L8" s="28" t="s">
        <v>14</v>
      </c>
      <c r="M8" s="28" t="s">
        <v>15</v>
      </c>
      <c r="N8" s="28" t="s">
        <v>16</v>
      </c>
      <c r="O8" s="28" t="s">
        <v>17</v>
      </c>
      <c r="P8" s="28" t="s">
        <v>18</v>
      </c>
    </row>
    <row r="9" spans="1:16" ht="42" customHeight="1" x14ac:dyDescent="0.25">
      <c r="A9" s="163"/>
      <c r="B9" s="38" t="s">
        <v>19</v>
      </c>
      <c r="C9" s="45">
        <f>C10+C26+C29</f>
        <v>77</v>
      </c>
      <c r="D9" s="45">
        <f>D10+D26+D29</f>
        <v>0</v>
      </c>
      <c r="E9" s="45">
        <f t="shared" ref="E9:P9" si="0">E10+E26+E29</f>
        <v>5</v>
      </c>
      <c r="F9" s="45">
        <f t="shared" si="0"/>
        <v>59</v>
      </c>
      <c r="G9" s="45">
        <f t="shared" si="0"/>
        <v>5</v>
      </c>
      <c r="H9" s="45">
        <f t="shared" si="0"/>
        <v>6</v>
      </c>
      <c r="I9" s="45">
        <f t="shared" si="0"/>
        <v>5</v>
      </c>
      <c r="J9" s="45">
        <f t="shared" si="0"/>
        <v>5</v>
      </c>
      <c r="K9" s="45">
        <f t="shared" si="0"/>
        <v>60</v>
      </c>
      <c r="L9" s="45">
        <f t="shared" si="0"/>
        <v>1</v>
      </c>
      <c r="M9" s="45">
        <f>M10+M26+M29</f>
        <v>68</v>
      </c>
      <c r="N9" s="45">
        <f t="shared" si="0"/>
        <v>0</v>
      </c>
      <c r="O9" s="45">
        <f t="shared" si="0"/>
        <v>0</v>
      </c>
      <c r="P9" s="45">
        <f t="shared" si="0"/>
        <v>0</v>
      </c>
    </row>
    <row r="10" spans="1:16" ht="17.25" customHeight="1" x14ac:dyDescent="0.25">
      <c r="A10" s="165" t="s">
        <v>20</v>
      </c>
      <c r="B10" s="39" t="s">
        <v>21</v>
      </c>
      <c r="C10" s="166">
        <f>SUM(C12:C25)</f>
        <v>65</v>
      </c>
      <c r="D10" s="164">
        <f t="shared" ref="D10:P10" si="1">SUM(D12:D25)</f>
        <v>0</v>
      </c>
      <c r="E10" s="164">
        <f t="shared" si="1"/>
        <v>3</v>
      </c>
      <c r="F10" s="164">
        <f t="shared" si="1"/>
        <v>56</v>
      </c>
      <c r="G10" s="164">
        <f t="shared" si="1"/>
        <v>5</v>
      </c>
      <c r="H10" s="164">
        <f t="shared" si="1"/>
        <v>0</v>
      </c>
      <c r="I10" s="164">
        <f t="shared" si="1"/>
        <v>0</v>
      </c>
      <c r="J10" s="164">
        <f t="shared" si="1"/>
        <v>5</v>
      </c>
      <c r="K10" s="164">
        <f t="shared" si="1"/>
        <v>58</v>
      </c>
      <c r="L10" s="164">
        <f t="shared" si="1"/>
        <v>0</v>
      </c>
      <c r="M10" s="164">
        <f t="shared" si="1"/>
        <v>65</v>
      </c>
      <c r="N10" s="164">
        <f t="shared" si="1"/>
        <v>0</v>
      </c>
      <c r="O10" s="164">
        <f t="shared" si="1"/>
        <v>0</v>
      </c>
      <c r="P10" s="164">
        <f t="shared" si="1"/>
        <v>0</v>
      </c>
    </row>
    <row r="11" spans="1:16" ht="19.5" customHeight="1" x14ac:dyDescent="0.25">
      <c r="A11" s="165"/>
      <c r="B11" s="40" t="s">
        <v>22</v>
      </c>
      <c r="C11" s="166"/>
      <c r="D11" s="164"/>
      <c r="E11" s="164"/>
      <c r="F11" s="164"/>
      <c r="G11" s="164"/>
      <c r="H11" s="164"/>
      <c r="I11" s="164"/>
      <c r="J11" s="164"/>
      <c r="K11" s="164"/>
      <c r="L11" s="164"/>
      <c r="M11" s="164"/>
      <c r="N11" s="164"/>
      <c r="O11" s="164"/>
      <c r="P11" s="164"/>
    </row>
    <row r="12" spans="1:16" x14ac:dyDescent="0.25">
      <c r="A12" s="29">
        <v>1</v>
      </c>
      <c r="B12" s="41" t="s">
        <v>23</v>
      </c>
      <c r="C12" s="29">
        <v>10</v>
      </c>
      <c r="D12" s="29"/>
      <c r="E12" s="29"/>
      <c r="F12" s="29">
        <v>10</v>
      </c>
      <c r="G12" s="29"/>
      <c r="H12" s="29"/>
      <c r="I12" s="29"/>
      <c r="J12" s="29"/>
      <c r="K12" s="29">
        <v>10</v>
      </c>
      <c r="L12" s="29"/>
      <c r="M12" s="29">
        <v>10</v>
      </c>
      <c r="N12" s="29"/>
      <c r="O12" s="29"/>
      <c r="P12" s="29"/>
    </row>
    <row r="13" spans="1:16" x14ac:dyDescent="0.25">
      <c r="A13" s="29">
        <v>2</v>
      </c>
      <c r="B13" s="42" t="s">
        <v>24</v>
      </c>
      <c r="C13" s="29">
        <v>4</v>
      </c>
      <c r="D13" s="29"/>
      <c r="E13" s="29">
        <v>1</v>
      </c>
      <c r="F13" s="29">
        <v>3</v>
      </c>
      <c r="G13" s="29"/>
      <c r="H13" s="29"/>
      <c r="I13" s="29"/>
      <c r="J13" s="29"/>
      <c r="K13" s="29">
        <v>4</v>
      </c>
      <c r="L13" s="29"/>
      <c r="M13" s="29">
        <v>3</v>
      </c>
      <c r="N13" s="29"/>
      <c r="O13" s="29"/>
      <c r="P13" s="29"/>
    </row>
    <row r="14" spans="1:16" x14ac:dyDescent="0.25">
      <c r="A14" s="29">
        <v>3</v>
      </c>
      <c r="B14" s="42" t="s">
        <v>25</v>
      </c>
      <c r="C14" s="29">
        <v>3</v>
      </c>
      <c r="D14" s="29"/>
      <c r="E14" s="29"/>
      <c r="F14" s="29">
        <v>3</v>
      </c>
      <c r="G14" s="29"/>
      <c r="H14" s="29"/>
      <c r="I14" s="29"/>
      <c r="J14" s="29">
        <v>1</v>
      </c>
      <c r="K14" s="29">
        <v>2</v>
      </c>
      <c r="L14" s="29"/>
      <c r="M14" s="29">
        <v>3</v>
      </c>
      <c r="N14" s="29"/>
      <c r="O14" s="29"/>
      <c r="P14" s="29"/>
    </row>
    <row r="15" spans="1:16" x14ac:dyDescent="0.25">
      <c r="A15" s="29">
        <v>4</v>
      </c>
      <c r="B15" s="42" t="s">
        <v>26</v>
      </c>
      <c r="C15" s="29">
        <v>5</v>
      </c>
      <c r="D15" s="29"/>
      <c r="E15" s="29"/>
      <c r="F15" s="29">
        <v>5</v>
      </c>
      <c r="G15" s="29"/>
      <c r="H15" s="29"/>
      <c r="I15" s="29"/>
      <c r="J15" s="29"/>
      <c r="K15" s="29">
        <v>5</v>
      </c>
      <c r="L15" s="29"/>
      <c r="M15" s="29">
        <v>5</v>
      </c>
      <c r="N15" s="29"/>
      <c r="O15" s="29"/>
      <c r="P15" s="29"/>
    </row>
    <row r="16" spans="1:16" x14ac:dyDescent="0.25">
      <c r="A16" s="29">
        <v>5</v>
      </c>
      <c r="B16" s="42" t="s">
        <v>27</v>
      </c>
      <c r="C16" s="29">
        <v>11</v>
      </c>
      <c r="D16" s="29"/>
      <c r="E16" s="29">
        <v>1</v>
      </c>
      <c r="F16" s="29">
        <v>10</v>
      </c>
      <c r="G16" s="29"/>
      <c r="H16" s="29"/>
      <c r="I16" s="29"/>
      <c r="J16" s="29"/>
      <c r="K16" s="29">
        <v>11</v>
      </c>
      <c r="L16" s="29"/>
      <c r="M16" s="29">
        <v>11</v>
      </c>
      <c r="N16" s="29"/>
      <c r="O16" s="29"/>
      <c r="P16" s="29"/>
    </row>
    <row r="17" spans="1:16" x14ac:dyDescent="0.25">
      <c r="A17" s="29">
        <v>6</v>
      </c>
      <c r="B17" s="42" t="s">
        <v>28</v>
      </c>
      <c r="C17" s="29">
        <v>4</v>
      </c>
      <c r="D17" s="29"/>
      <c r="E17" s="29"/>
      <c r="F17" s="29">
        <v>4</v>
      </c>
      <c r="G17" s="29"/>
      <c r="H17" s="29"/>
      <c r="I17" s="29"/>
      <c r="J17" s="29"/>
      <c r="K17" s="29">
        <v>4</v>
      </c>
      <c r="L17" s="29"/>
      <c r="M17" s="29">
        <v>4</v>
      </c>
      <c r="N17" s="29"/>
      <c r="O17" s="29"/>
      <c r="P17" s="29"/>
    </row>
    <row r="18" spans="1:16" x14ac:dyDescent="0.25">
      <c r="A18" s="29">
        <v>7</v>
      </c>
      <c r="B18" s="42" t="s">
        <v>29</v>
      </c>
      <c r="C18" s="29">
        <v>3</v>
      </c>
      <c r="D18" s="29"/>
      <c r="E18" s="29"/>
      <c r="F18" s="29">
        <v>3</v>
      </c>
      <c r="G18" s="29"/>
      <c r="H18" s="29"/>
      <c r="I18" s="29"/>
      <c r="J18" s="29"/>
      <c r="K18" s="29">
        <v>3</v>
      </c>
      <c r="L18" s="29"/>
      <c r="M18" s="29">
        <v>3</v>
      </c>
      <c r="N18" s="29"/>
      <c r="O18" s="29"/>
      <c r="P18" s="29"/>
    </row>
    <row r="19" spans="1:16" ht="16.5" customHeight="1" x14ac:dyDescent="0.25">
      <c r="A19" s="29">
        <v>8</v>
      </c>
      <c r="B19" s="42" t="s">
        <v>30</v>
      </c>
      <c r="C19" s="29">
        <v>7</v>
      </c>
      <c r="D19" s="29"/>
      <c r="E19" s="29"/>
      <c r="F19" s="29">
        <v>7</v>
      </c>
      <c r="G19" s="29"/>
      <c r="H19" s="29"/>
      <c r="I19" s="29"/>
      <c r="J19" s="29"/>
      <c r="K19" s="29">
        <v>7</v>
      </c>
      <c r="L19" s="29"/>
      <c r="M19" s="29">
        <v>7</v>
      </c>
      <c r="N19" s="29"/>
      <c r="O19" s="29"/>
      <c r="P19" s="29"/>
    </row>
    <row r="20" spans="1:16" x14ac:dyDescent="0.25">
      <c r="A20" s="29">
        <v>9</v>
      </c>
      <c r="B20" s="42" t="s">
        <v>31</v>
      </c>
      <c r="C20" s="29">
        <v>3</v>
      </c>
      <c r="D20" s="29"/>
      <c r="E20" s="29"/>
      <c r="F20" s="29">
        <v>3</v>
      </c>
      <c r="G20" s="29"/>
      <c r="H20" s="29"/>
      <c r="I20" s="29"/>
      <c r="J20" s="29"/>
      <c r="K20" s="29">
        <v>3</v>
      </c>
      <c r="L20" s="29"/>
      <c r="M20" s="29">
        <v>3</v>
      </c>
      <c r="N20" s="29"/>
      <c r="O20" s="29"/>
      <c r="P20" s="29"/>
    </row>
    <row r="21" spans="1:16" ht="16.5" customHeight="1" x14ac:dyDescent="0.25">
      <c r="A21" s="29">
        <v>10</v>
      </c>
      <c r="B21" s="42" t="s">
        <v>32</v>
      </c>
      <c r="C21" s="29">
        <v>5</v>
      </c>
      <c r="D21" s="29"/>
      <c r="E21" s="29"/>
      <c r="F21" s="29">
        <v>1</v>
      </c>
      <c r="G21" s="29">
        <v>4</v>
      </c>
      <c r="H21" s="29"/>
      <c r="I21" s="29"/>
      <c r="J21" s="29">
        <v>4</v>
      </c>
      <c r="K21" s="29">
        <v>1</v>
      </c>
      <c r="L21" s="29"/>
      <c r="M21" s="29">
        <v>5</v>
      </c>
      <c r="N21" s="29"/>
      <c r="O21" s="29"/>
      <c r="P21" s="29"/>
    </row>
    <row r="22" spans="1:16" x14ac:dyDescent="0.25">
      <c r="A22" s="29">
        <v>11</v>
      </c>
      <c r="B22" s="42" t="s">
        <v>33</v>
      </c>
      <c r="C22" s="29">
        <v>2</v>
      </c>
      <c r="D22" s="29"/>
      <c r="E22" s="29"/>
      <c r="F22" s="29">
        <v>2</v>
      </c>
      <c r="G22" s="29"/>
      <c r="H22" s="29"/>
      <c r="I22" s="29"/>
      <c r="J22" s="29"/>
      <c r="K22" s="29">
        <v>2</v>
      </c>
      <c r="L22" s="29"/>
      <c r="M22" s="29">
        <v>2</v>
      </c>
      <c r="N22" s="29"/>
      <c r="O22" s="29"/>
      <c r="P22" s="29"/>
    </row>
    <row r="23" spans="1:16" x14ac:dyDescent="0.25">
      <c r="A23" s="29">
        <v>12</v>
      </c>
      <c r="B23" s="42" t="s">
        <v>34</v>
      </c>
      <c r="C23" s="29">
        <v>2</v>
      </c>
      <c r="D23" s="29"/>
      <c r="E23" s="29"/>
      <c r="F23" s="29">
        <v>1</v>
      </c>
      <c r="G23" s="29"/>
      <c r="H23" s="29"/>
      <c r="I23" s="29"/>
      <c r="J23" s="29"/>
      <c r="K23" s="29">
        <v>1</v>
      </c>
      <c r="L23" s="29"/>
      <c r="M23" s="29">
        <v>2</v>
      </c>
      <c r="N23" s="29"/>
      <c r="O23" s="29"/>
      <c r="P23" s="29"/>
    </row>
    <row r="24" spans="1:16" x14ac:dyDescent="0.25">
      <c r="A24" s="29">
        <v>13</v>
      </c>
      <c r="B24" s="42" t="s">
        <v>35</v>
      </c>
      <c r="C24" s="29">
        <v>4</v>
      </c>
      <c r="D24" s="29"/>
      <c r="E24" s="29">
        <v>1</v>
      </c>
      <c r="F24" s="29">
        <v>3</v>
      </c>
      <c r="G24" s="29"/>
      <c r="H24" s="29"/>
      <c r="I24" s="29"/>
      <c r="J24" s="29"/>
      <c r="K24" s="29">
        <v>4</v>
      </c>
      <c r="L24" s="29"/>
      <c r="M24" s="29">
        <v>4</v>
      </c>
      <c r="N24" s="29"/>
      <c r="O24" s="29"/>
      <c r="P24" s="29"/>
    </row>
    <row r="25" spans="1:16" x14ac:dyDescent="0.25">
      <c r="A25" s="29">
        <v>14</v>
      </c>
      <c r="B25" s="42" t="s">
        <v>36</v>
      </c>
      <c r="C25" s="29">
        <v>2</v>
      </c>
      <c r="D25" s="29"/>
      <c r="E25" s="29"/>
      <c r="F25" s="29">
        <v>1</v>
      </c>
      <c r="G25" s="29">
        <v>1</v>
      </c>
      <c r="H25" s="29"/>
      <c r="I25" s="29"/>
      <c r="J25" s="29"/>
      <c r="K25" s="29">
        <v>1</v>
      </c>
      <c r="L25" s="29"/>
      <c r="M25" s="29">
        <v>3</v>
      </c>
      <c r="N25" s="29"/>
      <c r="O25" s="29"/>
      <c r="P25" s="29"/>
    </row>
    <row r="26" spans="1:16" ht="19.5" customHeight="1" x14ac:dyDescent="0.25">
      <c r="A26" s="43" t="s">
        <v>37</v>
      </c>
      <c r="B26" s="44" t="s">
        <v>38</v>
      </c>
      <c r="C26" s="46">
        <f>C27+C28</f>
        <v>3</v>
      </c>
      <c r="D26" s="46">
        <f t="shared" ref="D26:P26" si="2">D27+D28</f>
        <v>0</v>
      </c>
      <c r="E26" s="46">
        <f t="shared" si="2"/>
        <v>2</v>
      </c>
      <c r="F26" s="46">
        <f t="shared" si="2"/>
        <v>1</v>
      </c>
      <c r="G26" s="46">
        <f t="shared" si="2"/>
        <v>0</v>
      </c>
      <c r="H26" s="46">
        <f t="shared" si="2"/>
        <v>0</v>
      </c>
      <c r="I26" s="46">
        <f t="shared" si="2"/>
        <v>0</v>
      </c>
      <c r="J26" s="46">
        <f t="shared" si="2"/>
        <v>0</v>
      </c>
      <c r="K26" s="46">
        <f t="shared" si="2"/>
        <v>2</v>
      </c>
      <c r="L26" s="46">
        <f t="shared" si="2"/>
        <v>1</v>
      </c>
      <c r="M26" s="46">
        <f t="shared" si="2"/>
        <v>3</v>
      </c>
      <c r="N26" s="46">
        <f t="shared" si="2"/>
        <v>0</v>
      </c>
      <c r="O26" s="46">
        <f t="shared" si="2"/>
        <v>0</v>
      </c>
      <c r="P26" s="46">
        <f t="shared" si="2"/>
        <v>0</v>
      </c>
    </row>
    <row r="27" spans="1:16" ht="17.25" customHeight="1" x14ac:dyDescent="0.25">
      <c r="A27" s="29">
        <v>1</v>
      </c>
      <c r="B27" s="42" t="s">
        <v>39</v>
      </c>
      <c r="C27" s="29">
        <v>1</v>
      </c>
      <c r="D27" s="29"/>
      <c r="E27" s="29">
        <v>1</v>
      </c>
      <c r="F27" s="29"/>
      <c r="G27" s="29"/>
      <c r="H27" s="29"/>
      <c r="I27" s="29"/>
      <c r="J27" s="29"/>
      <c r="K27" s="29"/>
      <c r="L27" s="29">
        <v>1</v>
      </c>
      <c r="M27" s="29">
        <v>1</v>
      </c>
      <c r="N27" s="29"/>
      <c r="O27" s="29"/>
      <c r="P27" s="29"/>
    </row>
    <row r="28" spans="1:16" ht="15.75" customHeight="1" x14ac:dyDescent="0.25">
      <c r="A28" s="29">
        <v>2</v>
      </c>
      <c r="B28" s="42" t="s">
        <v>40</v>
      </c>
      <c r="C28" s="29">
        <v>2</v>
      </c>
      <c r="D28" s="29"/>
      <c r="E28" s="29">
        <v>1</v>
      </c>
      <c r="F28" s="29">
        <v>1</v>
      </c>
      <c r="G28" s="29"/>
      <c r="H28" s="29"/>
      <c r="I28" s="29"/>
      <c r="J28" s="29"/>
      <c r="K28" s="29">
        <v>2</v>
      </c>
      <c r="L28" s="29"/>
      <c r="M28" s="29">
        <v>2</v>
      </c>
      <c r="N28" s="29"/>
      <c r="O28" s="29"/>
      <c r="P28" s="29"/>
    </row>
    <row r="29" spans="1:16" ht="18" customHeight="1" x14ac:dyDescent="0.25">
      <c r="A29" s="43" t="s">
        <v>41</v>
      </c>
      <c r="B29" s="44" t="s">
        <v>42</v>
      </c>
      <c r="C29" s="46">
        <f>SUM(C30:C38)</f>
        <v>9</v>
      </c>
      <c r="D29" s="46">
        <f t="shared" ref="D29:P29" si="3">SUM(D30:D38)</f>
        <v>0</v>
      </c>
      <c r="E29" s="46">
        <f t="shared" si="3"/>
        <v>0</v>
      </c>
      <c r="F29" s="46">
        <f t="shared" si="3"/>
        <v>2</v>
      </c>
      <c r="G29" s="46">
        <f t="shared" si="3"/>
        <v>0</v>
      </c>
      <c r="H29" s="46">
        <f t="shared" si="3"/>
        <v>6</v>
      </c>
      <c r="I29" s="46">
        <f t="shared" si="3"/>
        <v>5</v>
      </c>
      <c r="J29" s="46">
        <f t="shared" si="3"/>
        <v>0</v>
      </c>
      <c r="K29" s="46">
        <f t="shared" si="3"/>
        <v>0</v>
      </c>
      <c r="L29" s="46">
        <f t="shared" si="3"/>
        <v>0</v>
      </c>
      <c r="M29" s="46">
        <f t="shared" si="3"/>
        <v>0</v>
      </c>
      <c r="N29" s="46">
        <f t="shared" si="3"/>
        <v>0</v>
      </c>
      <c r="O29" s="46">
        <f t="shared" si="3"/>
        <v>0</v>
      </c>
      <c r="P29" s="46">
        <f t="shared" si="3"/>
        <v>0</v>
      </c>
    </row>
    <row r="30" spans="1:16" ht="18" customHeight="1" x14ac:dyDescent="0.25">
      <c r="A30" s="29">
        <v>1</v>
      </c>
      <c r="B30" s="42" t="s">
        <v>43</v>
      </c>
      <c r="C30" s="29">
        <v>1</v>
      </c>
      <c r="D30" s="29"/>
      <c r="E30" s="29"/>
      <c r="F30" s="29"/>
      <c r="G30" s="29"/>
      <c r="H30" s="29">
        <v>1</v>
      </c>
      <c r="I30" s="29"/>
      <c r="J30" s="29" t="s">
        <v>52</v>
      </c>
      <c r="K30" s="29" t="s">
        <v>52</v>
      </c>
      <c r="L30" s="29" t="s">
        <v>52</v>
      </c>
      <c r="M30" s="29" t="s">
        <v>52</v>
      </c>
      <c r="N30" s="29" t="s">
        <v>52</v>
      </c>
      <c r="O30" s="29" t="s">
        <v>52</v>
      </c>
      <c r="P30" s="29" t="s">
        <v>52</v>
      </c>
    </row>
    <row r="31" spans="1:16" ht="18" customHeight="1" x14ac:dyDescent="0.25">
      <c r="A31" s="29">
        <v>2</v>
      </c>
      <c r="B31" s="42" t="s">
        <v>44</v>
      </c>
      <c r="C31" s="29">
        <v>1</v>
      </c>
      <c r="D31" s="29"/>
      <c r="E31" s="29"/>
      <c r="F31" s="29">
        <v>1</v>
      </c>
      <c r="G31" s="29"/>
      <c r="H31" s="29"/>
      <c r="I31" s="29"/>
      <c r="J31" s="29" t="s">
        <v>52</v>
      </c>
      <c r="K31" s="29" t="s">
        <v>52</v>
      </c>
      <c r="L31" s="29" t="s">
        <v>52</v>
      </c>
      <c r="M31" s="29" t="s">
        <v>52</v>
      </c>
      <c r="N31" s="29" t="s">
        <v>52</v>
      </c>
      <c r="O31" s="29" t="s">
        <v>52</v>
      </c>
      <c r="P31" s="29" t="s">
        <v>52</v>
      </c>
    </row>
    <row r="32" spans="1:16" x14ac:dyDescent="0.25">
      <c r="A32" s="29">
        <v>3</v>
      </c>
      <c r="B32" s="42" t="s">
        <v>45</v>
      </c>
      <c r="C32" s="29"/>
      <c r="D32" s="29"/>
      <c r="E32" s="29"/>
      <c r="F32" s="29"/>
      <c r="G32" s="29"/>
      <c r="H32" s="29"/>
      <c r="I32" s="29"/>
      <c r="J32" s="29" t="s">
        <v>52</v>
      </c>
      <c r="K32" s="29" t="s">
        <v>52</v>
      </c>
      <c r="L32" s="29" t="s">
        <v>52</v>
      </c>
      <c r="M32" s="29" t="s">
        <v>52</v>
      </c>
      <c r="N32" s="29" t="s">
        <v>52</v>
      </c>
      <c r="O32" s="29" t="s">
        <v>52</v>
      </c>
      <c r="P32" s="29" t="s">
        <v>52</v>
      </c>
    </row>
    <row r="33" spans="1:16" ht="20.25" customHeight="1" x14ac:dyDescent="0.25">
      <c r="A33" s="29">
        <v>4</v>
      </c>
      <c r="B33" s="42" t="s">
        <v>46</v>
      </c>
      <c r="C33" s="29">
        <v>1</v>
      </c>
      <c r="D33" s="29"/>
      <c r="E33" s="29"/>
      <c r="F33" s="29"/>
      <c r="G33" s="29"/>
      <c r="H33" s="29">
        <v>1</v>
      </c>
      <c r="I33" s="29"/>
      <c r="J33" s="29" t="s">
        <v>52</v>
      </c>
      <c r="K33" s="29" t="s">
        <v>52</v>
      </c>
      <c r="L33" s="29" t="s">
        <v>52</v>
      </c>
      <c r="M33" s="29" t="s">
        <v>52</v>
      </c>
      <c r="N33" s="29" t="s">
        <v>52</v>
      </c>
      <c r="O33" s="29" t="s">
        <v>52</v>
      </c>
      <c r="P33" s="29" t="s">
        <v>52</v>
      </c>
    </row>
    <row r="34" spans="1:16" ht="18" customHeight="1" x14ac:dyDescent="0.25">
      <c r="A34" s="29">
        <v>5</v>
      </c>
      <c r="B34" s="42" t="s">
        <v>47</v>
      </c>
      <c r="C34" s="29">
        <v>1</v>
      </c>
      <c r="D34" s="29"/>
      <c r="E34" s="29"/>
      <c r="F34" s="29"/>
      <c r="G34" s="29"/>
      <c r="H34" s="29">
        <v>1</v>
      </c>
      <c r="I34" s="29"/>
      <c r="J34" s="29" t="s">
        <v>52</v>
      </c>
      <c r="K34" s="29" t="s">
        <v>52</v>
      </c>
      <c r="L34" s="29" t="s">
        <v>52</v>
      </c>
      <c r="M34" s="29" t="s">
        <v>52</v>
      </c>
      <c r="N34" s="29" t="s">
        <v>52</v>
      </c>
      <c r="O34" s="29" t="s">
        <v>52</v>
      </c>
      <c r="P34" s="29" t="s">
        <v>52</v>
      </c>
    </row>
    <row r="35" spans="1:16" ht="16.5" customHeight="1" x14ac:dyDescent="0.25">
      <c r="A35" s="29">
        <v>6</v>
      </c>
      <c r="B35" s="42" t="s">
        <v>48</v>
      </c>
      <c r="C35" s="29"/>
      <c r="D35" s="29"/>
      <c r="E35" s="29"/>
      <c r="F35" s="29"/>
      <c r="G35" s="29"/>
      <c r="H35" s="29"/>
      <c r="I35" s="29"/>
      <c r="J35" s="29" t="s">
        <v>52</v>
      </c>
      <c r="K35" s="29" t="s">
        <v>52</v>
      </c>
      <c r="L35" s="29" t="s">
        <v>52</v>
      </c>
      <c r="M35" s="29" t="s">
        <v>52</v>
      </c>
      <c r="N35" s="29" t="s">
        <v>52</v>
      </c>
      <c r="O35" s="29" t="s">
        <v>52</v>
      </c>
      <c r="P35" s="29" t="s">
        <v>52</v>
      </c>
    </row>
    <row r="36" spans="1:16" ht="31.5" customHeight="1" x14ac:dyDescent="0.25">
      <c r="A36" s="29">
        <v>7</v>
      </c>
      <c r="B36" s="42" t="s">
        <v>51</v>
      </c>
      <c r="C36" s="29">
        <v>0</v>
      </c>
      <c r="D36" s="29"/>
      <c r="E36" s="29"/>
      <c r="F36" s="29"/>
      <c r="G36" s="29"/>
      <c r="H36" s="29"/>
      <c r="I36" s="29"/>
      <c r="J36" s="29" t="s">
        <v>52</v>
      </c>
      <c r="K36" s="29" t="s">
        <v>52</v>
      </c>
      <c r="L36" s="29" t="s">
        <v>52</v>
      </c>
      <c r="M36" s="29" t="s">
        <v>52</v>
      </c>
      <c r="N36" s="29" t="s">
        <v>52</v>
      </c>
      <c r="O36" s="29" t="s">
        <v>52</v>
      </c>
      <c r="P36" s="29" t="s">
        <v>52</v>
      </c>
    </row>
    <row r="37" spans="1:16" ht="18" customHeight="1" x14ac:dyDescent="0.25">
      <c r="A37" s="29">
        <v>8</v>
      </c>
      <c r="B37" s="42" t="s">
        <v>49</v>
      </c>
      <c r="C37" s="29">
        <v>0</v>
      </c>
      <c r="D37" s="29"/>
      <c r="E37" s="29"/>
      <c r="F37" s="29"/>
      <c r="G37" s="29"/>
      <c r="H37" s="29"/>
      <c r="I37" s="29"/>
      <c r="J37" s="29" t="s">
        <v>52</v>
      </c>
      <c r="K37" s="29" t="s">
        <v>52</v>
      </c>
      <c r="L37" s="29" t="s">
        <v>52</v>
      </c>
      <c r="M37" s="29" t="s">
        <v>52</v>
      </c>
      <c r="N37" s="29" t="s">
        <v>52</v>
      </c>
      <c r="O37" s="29" t="s">
        <v>52</v>
      </c>
      <c r="P37" s="29" t="s">
        <v>52</v>
      </c>
    </row>
    <row r="38" spans="1:16" x14ac:dyDescent="0.25">
      <c r="A38" s="29">
        <v>9</v>
      </c>
      <c r="B38" s="42" t="s">
        <v>50</v>
      </c>
      <c r="C38" s="29">
        <v>5</v>
      </c>
      <c r="D38" s="29"/>
      <c r="E38" s="29"/>
      <c r="F38" s="29">
        <v>1</v>
      </c>
      <c r="G38" s="29"/>
      <c r="H38" s="29">
        <v>3</v>
      </c>
      <c r="I38" s="29">
        <v>5</v>
      </c>
      <c r="J38" s="29"/>
      <c r="K38" s="29" t="s">
        <v>52</v>
      </c>
      <c r="L38" s="29" t="s">
        <v>52</v>
      </c>
      <c r="M38" s="29" t="s">
        <v>52</v>
      </c>
      <c r="N38" s="29" t="s">
        <v>52</v>
      </c>
      <c r="O38" s="29" t="s">
        <v>52</v>
      </c>
      <c r="P38" s="29" t="s">
        <v>52</v>
      </c>
    </row>
    <row r="40" spans="1:16" x14ac:dyDescent="0.25">
      <c r="L40" s="68" t="s">
        <v>57</v>
      </c>
      <c r="M40" s="68"/>
      <c r="N40" s="68"/>
      <c r="O40" s="68"/>
      <c r="P40" s="68"/>
    </row>
    <row r="41" spans="1:16" x14ac:dyDescent="0.25">
      <c r="L41" s="67" t="s">
        <v>58</v>
      </c>
      <c r="M41" s="67"/>
      <c r="N41" s="67"/>
      <c r="O41" s="67"/>
      <c r="P41" s="67"/>
    </row>
    <row r="42" spans="1:16" x14ac:dyDescent="0.25">
      <c r="L42" s="66" t="s">
        <v>59</v>
      </c>
      <c r="M42" s="66"/>
      <c r="N42" s="66"/>
      <c r="O42" s="66"/>
      <c r="P42" s="66"/>
    </row>
  </sheetData>
  <mergeCells count="28">
    <mergeCell ref="A2:C2"/>
    <mergeCell ref="A3:C3"/>
    <mergeCell ref="L40:P40"/>
    <mergeCell ref="L41:P41"/>
    <mergeCell ref="L42:P42"/>
    <mergeCell ref="N10:N11"/>
    <mergeCell ref="O10:O11"/>
    <mergeCell ref="P10:P11"/>
    <mergeCell ref="A4:P4"/>
    <mergeCell ref="A5:P5"/>
    <mergeCell ref="H10:H11"/>
    <mergeCell ref="I10:I11"/>
    <mergeCell ref="J10:J11"/>
    <mergeCell ref="K10:K11"/>
    <mergeCell ref="L10:L11"/>
    <mergeCell ref="M10:M11"/>
    <mergeCell ref="J7:L7"/>
    <mergeCell ref="M7:P7"/>
    <mergeCell ref="G10:G11"/>
    <mergeCell ref="A7:A9"/>
    <mergeCell ref="B7:B8"/>
    <mergeCell ref="C7:C8"/>
    <mergeCell ref="D7:I7"/>
    <mergeCell ref="A10:A11"/>
    <mergeCell ref="C10:C11"/>
    <mergeCell ref="D10:D11"/>
    <mergeCell ref="E10:E11"/>
    <mergeCell ref="F10:F11"/>
  </mergeCells>
  <printOptions horizontalCentered="1"/>
  <pageMargins left="0" right="0" top="0" bottom="0" header="0" footer="0"/>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Biểu mẫu 9</vt:lpstr>
      <vt:lpstr>Biểu mẫu 10</vt:lpstr>
      <vt:lpstr>Biểu mẫu 11</vt:lpstr>
      <vt:lpstr>Biểu mẫu 12</vt:lpstr>
      <vt:lpstr>'Biểu mẫu 11'!chuong_pl_10_name_name</vt:lpstr>
      <vt:lpstr>'Biểu mẫu 9'!chuong_pl_9_name_name</vt:lpstr>
      <vt:lpstr>'Biểu mẫu 10'!Print_Titles</vt:lpstr>
      <vt:lpstr>'Biểu mẫu 11'!Print_Titles</vt:lpstr>
      <vt:lpstr>'Biểu mẫu 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Nhật Trường Duy Nguyễn</dc:creator>
  <cp:lastModifiedBy>Nhật Trường Duy Nguyễn</cp:lastModifiedBy>
  <cp:lastPrinted>2020-09-30T03:43:07Z</cp:lastPrinted>
  <dcterms:created xsi:type="dcterms:W3CDTF">2019-10-28T01:26:14Z</dcterms:created>
  <dcterms:modified xsi:type="dcterms:W3CDTF">2023-08-24T08:12:32Z</dcterms:modified>
</cp:coreProperties>
</file>